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4805" windowHeight="7710" activeTab="0"/>
  </bookViews>
  <sheets>
    <sheet name="خطوط هوائی" sheetId="1" r:id="rId1"/>
  </sheets>
  <definedNames/>
  <calcPr fullCalcOnLoad="1"/>
</workbook>
</file>

<file path=xl/sharedStrings.xml><?xml version="1.0" encoding="utf-8"?>
<sst xmlns="http://schemas.openxmlformats.org/spreadsheetml/2006/main" count="584" uniqueCount="270">
  <si>
    <t>ردیف</t>
  </si>
  <si>
    <t>نام اولیه</t>
  </si>
  <si>
    <t>نام</t>
  </si>
  <si>
    <t>کد</t>
  </si>
  <si>
    <t>طول مدار(کیلومتر)</t>
  </si>
  <si>
    <t>طول مسیر(کیلومتر)</t>
  </si>
  <si>
    <t>تعداد برج های تک مداره</t>
  </si>
  <si>
    <t>تعداد برج های دو مداره</t>
  </si>
  <si>
    <t>سال بهره برداری</t>
  </si>
  <si>
    <t>سال تکمیل و توسعه</t>
  </si>
  <si>
    <t>نام سیم هادی</t>
  </si>
  <si>
    <t>شمای مسیر خط</t>
  </si>
  <si>
    <t>مبدا</t>
  </si>
  <si>
    <t>مقصد</t>
  </si>
  <si>
    <t xml:space="preserve">تک مداره </t>
  </si>
  <si>
    <t>دومداره</t>
  </si>
  <si>
    <t>آویز</t>
  </si>
  <si>
    <t>زاویه</t>
  </si>
  <si>
    <t>يزد دو - نيروگاه جنوب اصفهان</t>
  </si>
  <si>
    <t>يزد دو</t>
  </si>
  <si>
    <t>سرو</t>
  </si>
  <si>
    <t>AS927</t>
  </si>
  <si>
    <t>1392</t>
  </si>
  <si>
    <t/>
  </si>
  <si>
    <t>نيروگاه جنوب اصفهان</t>
  </si>
  <si>
    <t>IS935</t>
  </si>
  <si>
    <t>يزد يك - نيروگاه شيركوه(B.O.O)-يزد دو</t>
  </si>
  <si>
    <t>يزد يک</t>
  </si>
  <si>
    <t>نيروگاه شيرکوه</t>
  </si>
  <si>
    <t>DE916</t>
  </si>
  <si>
    <t>1391</t>
  </si>
  <si>
    <t>AE919</t>
  </si>
  <si>
    <t>يزد يك- يزد دو</t>
  </si>
  <si>
    <t>يزد يك - نخلستان - نيروگاه كرمان</t>
  </si>
  <si>
    <t>نخلستان</t>
  </si>
  <si>
    <t>DL915</t>
  </si>
  <si>
    <t>1390</t>
  </si>
  <si>
    <t>نيروگاه کرمان</t>
  </si>
  <si>
    <t>BL918</t>
  </si>
  <si>
    <t>گلشن - نخلستان</t>
  </si>
  <si>
    <t>گلشن</t>
  </si>
  <si>
    <t>GL929</t>
  </si>
  <si>
    <t>جمع برق منطقه ای</t>
  </si>
  <si>
    <t>طول مدار (کیلومتر)</t>
  </si>
  <si>
    <t>تعداد باندل</t>
  </si>
  <si>
    <t>کرلو</t>
  </si>
  <si>
    <t>مارتین</t>
  </si>
  <si>
    <t>اسکواب</t>
  </si>
  <si>
    <t xml:space="preserve">جمع </t>
  </si>
  <si>
    <t xml:space="preserve">اردكان - نائين </t>
  </si>
  <si>
    <t>اردکان</t>
  </si>
  <si>
    <t>پست سرو</t>
  </si>
  <si>
    <t>نائين</t>
  </si>
  <si>
    <t>AS804</t>
  </si>
  <si>
    <t>چادرملو - چغارت</t>
  </si>
  <si>
    <t>چادرملو</t>
  </si>
  <si>
    <t>چغارت</t>
  </si>
  <si>
    <t>HU835  HU836</t>
  </si>
  <si>
    <t>يزد دو - 230 اردكان</t>
  </si>
  <si>
    <t>230 اردکان</t>
  </si>
  <si>
    <t>AR823  AR824</t>
  </si>
  <si>
    <t>يزد دو - 230 شمال</t>
  </si>
  <si>
    <t>230 شمال</t>
  </si>
  <si>
    <t>AL829  AL830</t>
  </si>
  <si>
    <t>يزد دو - چادرملو</t>
  </si>
  <si>
    <t>رستاق</t>
  </si>
  <si>
    <t>AT825</t>
  </si>
  <si>
    <t>TU820</t>
  </si>
  <si>
    <t>AU826</t>
  </si>
  <si>
    <t>يزد دو - سيكل تركيبي</t>
  </si>
  <si>
    <t>سيکل ترکيبي</t>
  </si>
  <si>
    <t>AK827  AK828</t>
  </si>
  <si>
    <t>يزد دو - سيكل تركيبي (2)</t>
  </si>
  <si>
    <t>سيکل ترکيبي (2)</t>
  </si>
  <si>
    <t>AK831  AK832</t>
  </si>
  <si>
    <t>1387</t>
  </si>
  <si>
    <t>يزد دو - نيروگاه</t>
  </si>
  <si>
    <t>نيروگاه</t>
  </si>
  <si>
    <t>AK833  AK834</t>
  </si>
  <si>
    <t>تي آف يزد2 فولاد ميبد - شهرك صنعتي فولاد</t>
  </si>
  <si>
    <t>تي آف يزد 2،فولاد ميبد</t>
  </si>
  <si>
    <t>شهرک صنعتي فولاد</t>
  </si>
  <si>
    <t>AM603</t>
  </si>
  <si>
    <t>سرو-فولاد ارفع</t>
  </si>
  <si>
    <t>پست فولاد ارفع</t>
  </si>
  <si>
    <t>FS805 FS806</t>
  </si>
  <si>
    <t>کاناری</t>
  </si>
  <si>
    <t>جمع</t>
  </si>
  <si>
    <t>بافق</t>
  </si>
  <si>
    <t>ولف لینکس</t>
  </si>
  <si>
    <t>فهرج</t>
  </si>
  <si>
    <t>هاگ</t>
  </si>
  <si>
    <t>بافق - كوشك</t>
  </si>
  <si>
    <t>کوشک</t>
  </si>
  <si>
    <t>لینکس</t>
  </si>
  <si>
    <t>تي آف بافق - کوشک</t>
  </si>
  <si>
    <t>شهربابك - هرات</t>
  </si>
  <si>
    <t>شهربابک</t>
  </si>
  <si>
    <t>هرات</t>
  </si>
  <si>
    <t>BT704</t>
  </si>
  <si>
    <t>شهربابك - هرات (2)</t>
  </si>
  <si>
    <t>هرات(2)</t>
  </si>
  <si>
    <t>BT706</t>
  </si>
  <si>
    <t>هرات - چاهك</t>
  </si>
  <si>
    <t>چاهک</t>
  </si>
  <si>
    <t>TH716</t>
  </si>
  <si>
    <t>هرات - مروست</t>
  </si>
  <si>
    <t>مروست</t>
  </si>
  <si>
    <t>TM714</t>
  </si>
  <si>
    <t>كوشك - بهاباد</t>
  </si>
  <si>
    <t>بهاباد</t>
  </si>
  <si>
    <t>KD734</t>
  </si>
  <si>
    <t>-</t>
  </si>
  <si>
    <t>230 اردكان - 63 اردكان</t>
  </si>
  <si>
    <t>RA637 RA638</t>
  </si>
  <si>
    <t>230 اردكان - ترك آباد</t>
  </si>
  <si>
    <t>230اردکان</t>
  </si>
  <si>
    <t>ترک آباد</t>
  </si>
  <si>
    <t>RT620  RT621</t>
  </si>
  <si>
    <t>1386</t>
  </si>
  <si>
    <t>230 شمال - شرق</t>
  </si>
  <si>
    <t>شرق</t>
  </si>
  <si>
    <t>LE635  LE636</t>
  </si>
  <si>
    <t>1384</t>
  </si>
  <si>
    <t>ولف</t>
  </si>
  <si>
    <t>ابركوه جديد - ابركوه قديم</t>
  </si>
  <si>
    <t>ابرکوه جديد</t>
  </si>
  <si>
    <t>ابرکوه قديم</t>
  </si>
  <si>
    <t>QO612</t>
  </si>
  <si>
    <t>اردكان - گندله سازي</t>
  </si>
  <si>
    <t>گندله سازي</t>
  </si>
  <si>
    <t>RL622  RL623</t>
  </si>
  <si>
    <t>تفت - فيض آباد</t>
  </si>
  <si>
    <t>تفت</t>
  </si>
  <si>
    <t>فيض آباد</t>
  </si>
  <si>
    <t>TF633  TF634</t>
  </si>
  <si>
    <t>1385</t>
  </si>
  <si>
    <t>جهان آباد - اردكان</t>
  </si>
  <si>
    <t>جهان آباد</t>
  </si>
  <si>
    <t>AJ633  AJ634</t>
  </si>
  <si>
    <t>حنوب - ذوب روي</t>
  </si>
  <si>
    <t>جنوب</t>
  </si>
  <si>
    <t>ذوب روي</t>
  </si>
  <si>
    <t>SR615  SR616</t>
  </si>
  <si>
    <t>سيمان تجارت مهريز</t>
  </si>
  <si>
    <t>تي آف جنوب - ذوب روي</t>
  </si>
  <si>
    <t>SB617</t>
  </si>
  <si>
    <t>دروازه قرآن</t>
  </si>
  <si>
    <t>AV609  AV610</t>
  </si>
  <si>
    <t>سورمق - ابركوه جديد</t>
  </si>
  <si>
    <t>سورمق</t>
  </si>
  <si>
    <t>HQ605</t>
  </si>
  <si>
    <t>HQ606</t>
  </si>
  <si>
    <t>شمال - دروازه قرآن</t>
  </si>
  <si>
    <t>شمال</t>
  </si>
  <si>
    <t>VN627  VN628</t>
  </si>
  <si>
    <t>تي آف دروازه قرآن</t>
  </si>
  <si>
    <t>LN615  LV616</t>
  </si>
  <si>
    <t>LN625 LN626</t>
  </si>
  <si>
    <t>غرب - دروازه قرآن</t>
  </si>
  <si>
    <t>غرب</t>
  </si>
  <si>
    <t>فيض آباد - نير</t>
  </si>
  <si>
    <t>نير</t>
  </si>
  <si>
    <t>FI635  FI636</t>
  </si>
  <si>
    <t>AK605 AK606</t>
  </si>
  <si>
    <t>يزد دو - شهرك صنعتي</t>
  </si>
  <si>
    <t>شهرک صنعتي</t>
  </si>
  <si>
    <t>AG601  AG602</t>
  </si>
  <si>
    <t>يزد دو - فولاد ميبد</t>
  </si>
  <si>
    <t>فولاد ميبد موبايل شهرک فولاد</t>
  </si>
  <si>
    <t>AM604 AM603</t>
  </si>
  <si>
    <t>يزد يك - تفت</t>
  </si>
  <si>
    <t>DT601  DT602</t>
  </si>
  <si>
    <t>يزد يك - جنوب</t>
  </si>
  <si>
    <t>DS613  DS614</t>
  </si>
  <si>
    <t>يزد يك - دروازه قرآن</t>
  </si>
  <si>
    <t>DR604  RV620  DY603</t>
  </si>
  <si>
    <t>تي آف شهرک صنعتي</t>
  </si>
  <si>
    <t>GV600  YG607</t>
  </si>
  <si>
    <t>يزد يك - شرق</t>
  </si>
  <si>
    <t>DE609 DE610</t>
  </si>
  <si>
    <t>يزد يك - غرب</t>
  </si>
  <si>
    <t>DW605 DW606</t>
  </si>
  <si>
    <t>يزد يك - فولاد يزد</t>
  </si>
  <si>
    <t>فولاد يزد</t>
  </si>
  <si>
    <t>DU607 DU608</t>
  </si>
  <si>
    <t>يزد يك - مهريز</t>
  </si>
  <si>
    <t>مهريز</t>
  </si>
  <si>
    <t>DM611 DM612</t>
  </si>
  <si>
    <t>كوثر-ابركوه</t>
  </si>
  <si>
    <t>پست کوثر (بهمن)</t>
  </si>
  <si>
    <t>پست ابرکوه</t>
  </si>
  <si>
    <t>KQ612</t>
  </si>
  <si>
    <t>رستاق - صدوق</t>
  </si>
  <si>
    <t>پست رستاق</t>
  </si>
  <si>
    <t>پست صدوق</t>
  </si>
  <si>
    <t>HT614</t>
  </si>
  <si>
    <t>جمع کل کشور</t>
  </si>
  <si>
    <t>جمع کل</t>
  </si>
  <si>
    <t>فولاد بافق</t>
  </si>
  <si>
    <t>IQ920</t>
  </si>
  <si>
    <t>بافق132</t>
  </si>
  <si>
    <t>تي آف فهرج</t>
  </si>
  <si>
    <t>DB722</t>
  </si>
  <si>
    <t>BD722</t>
  </si>
  <si>
    <t>1393-79</t>
  </si>
  <si>
    <t>HB731 HK733</t>
  </si>
  <si>
    <t>132 يزد یک - بافق</t>
  </si>
  <si>
    <t>یزد یک</t>
  </si>
  <si>
    <t>اتصالات63 پست 230 رستاق</t>
  </si>
  <si>
    <t>تی آف جهان آباد</t>
  </si>
  <si>
    <t>یزد132 - 230 شمال</t>
  </si>
  <si>
    <t>یزد132</t>
  </si>
  <si>
    <t>یزد مهر</t>
  </si>
  <si>
    <t>LZ621</t>
  </si>
  <si>
    <t>LP637</t>
  </si>
  <si>
    <t>DP638</t>
  </si>
  <si>
    <t>JT629 JT630</t>
  </si>
  <si>
    <t>پاکنژاد</t>
  </si>
  <si>
    <t>نخلستان - فولاد بافق (*)</t>
  </si>
  <si>
    <t>نیروگاه تابان</t>
  </si>
  <si>
    <t>DN917</t>
  </si>
  <si>
    <t>AN914</t>
  </si>
  <si>
    <t>سورمق - ابرکوه</t>
  </si>
  <si>
    <t>ابرکوه</t>
  </si>
  <si>
    <t xml:space="preserve"> RS823</t>
  </si>
  <si>
    <t>HS833</t>
  </si>
  <si>
    <t>فولاد سرمد</t>
  </si>
  <si>
    <t>NS813</t>
  </si>
  <si>
    <t>سرو - فولاد متین</t>
  </si>
  <si>
    <t>نخلستان - چغارت</t>
  </si>
  <si>
    <t>HL 835 HL836</t>
  </si>
  <si>
    <t>RS819</t>
  </si>
  <si>
    <t>هرات - فولاد شمش</t>
  </si>
  <si>
    <t>فولاد شمش</t>
  </si>
  <si>
    <t>ST725</t>
  </si>
  <si>
    <t>230اردكان -  ميبد</t>
  </si>
  <si>
    <t xml:space="preserve"> ميبد</t>
  </si>
  <si>
    <t>MR624 MR625</t>
  </si>
  <si>
    <t>230شمال- پاكنژاد</t>
  </si>
  <si>
    <t>یزد یک - پاكنژاد</t>
  </si>
  <si>
    <t>چرخاب</t>
  </si>
  <si>
    <t>CW631</t>
  </si>
  <si>
    <t>CV635</t>
  </si>
  <si>
    <t>یزد دو - دروازه قرآن</t>
  </si>
  <si>
    <t>یزد دو - چارس بوتیل</t>
  </si>
  <si>
    <t>یزد دو</t>
  </si>
  <si>
    <t>پارس بوتیل</t>
  </si>
  <si>
    <t>AM607</t>
  </si>
  <si>
    <t>میبد - ایدا آل شمش</t>
  </si>
  <si>
    <t>میبد</t>
  </si>
  <si>
    <t>ایده آل شمش</t>
  </si>
  <si>
    <t>فولاد حدید - پارس بوتیل</t>
  </si>
  <si>
    <t>فولاد حدید</t>
  </si>
  <si>
    <t>HM618</t>
  </si>
  <si>
    <t>فولاد متین</t>
  </si>
  <si>
    <t>MA62</t>
  </si>
  <si>
    <t>مشخصات خطوط هوایی بهره برداری شده 400 کیلو ولت  تا پایان سال 1396</t>
  </si>
  <si>
    <t>مشخصات خطوط هوایی بهره برداری شده 230 کیلو ولت تا پایان سال 1396</t>
  </si>
  <si>
    <t>مشخصات خطوط هوایی بهره برداری شده 132 کیلو ولت  تا پایان سال 1396</t>
  </si>
  <si>
    <t>مشخصات خطوط هوایی بهره برداری شده 63و66 کیلو ولت  تا پایان سال 1396</t>
  </si>
  <si>
    <t>سرو - غدیر ایرانیان</t>
  </si>
  <si>
    <t>230 اردکان - امامزاده</t>
  </si>
  <si>
    <t>امامزاده - کیوان و تارا</t>
  </si>
  <si>
    <t>امامزاده</t>
  </si>
  <si>
    <t>غدیر ایرانیان</t>
  </si>
  <si>
    <t>کیوان و تارا</t>
  </si>
  <si>
    <t>ER627</t>
  </si>
  <si>
    <t>SG601</t>
  </si>
  <si>
    <t>EK610 EK611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</si>
</sst>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د.إ.&quot;\ #,##0_-;&quot;د.إ.&quot;\ #,##0\-"/>
    <numFmt numFmtId="173" formatCode="&quot;د.إ.&quot;\ #,##0_-;[Red]&quot;د.إ.&quot;\ #,##0\-"/>
    <numFmt numFmtId="174" formatCode="&quot;د.إ.&quot;\ #,##0.00_-;&quot;د.إ.&quot;\ #,##0.00\-"/>
    <numFmt numFmtId="175" formatCode="&quot;د.إ.&quot;\ #,##0.00_-;[Red]&quot;د.إ.&quot;\ #,##0.00\-"/>
    <numFmt numFmtId="176" formatCode="_-&quot;د.إ.&quot;\ * #,##0_-;_-&quot;د.إ.&quot;\ * #,##0\-;_-&quot;د.إ.&quot;\ * &quot;-&quot;_-;_-@_-"/>
    <numFmt numFmtId="177" formatCode="_-&quot;د.إ.&quot;\ * #,##0.00_-;_-&quot;د.إ.&quot;\ * #,##0.00\-;_-&quot;د.إ.&quot;\ * &quot;-&quot;??_-;_-@_-"/>
    <numFmt numFmtId="178" formatCode="#0.0"/>
    <numFmt numFmtId="179" formatCode="#0"/>
    <numFmt numFmtId="180" formatCode="#0.0000"/>
    <numFmt numFmtId="181" formatCode="#0.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 Nazanin"/>
      <family val="0"/>
    </font>
    <font>
      <sz val="12"/>
      <color indexed="8"/>
      <name val="B Nazanin"/>
      <family val="0"/>
    </font>
    <font>
      <sz val="14"/>
      <color indexed="8"/>
      <name val="B Nazanin"/>
      <family val="0"/>
    </font>
    <font>
      <b/>
      <sz val="12"/>
      <color indexed="8"/>
      <name val="B Nazanin"/>
      <family val="0"/>
    </font>
    <font>
      <sz val="16"/>
      <color indexed="8"/>
      <name val="B Nazanin"/>
      <family val="0"/>
    </font>
    <font>
      <b/>
      <sz val="16"/>
      <color indexed="8"/>
      <name val="B Nazanin"/>
      <family val="0"/>
    </font>
    <font>
      <sz val="20"/>
      <color indexed="8"/>
      <name val="B Nazanin"/>
      <family val="0"/>
    </font>
    <font>
      <b/>
      <sz val="20"/>
      <color indexed="8"/>
      <name val="B Nazanin"/>
      <family val="0"/>
    </font>
    <font>
      <sz val="20"/>
      <color indexed="8"/>
      <name val="Calibri"/>
      <family val="2"/>
    </font>
    <font>
      <sz val="16"/>
      <color indexed="8"/>
      <name val="B Titr"/>
      <family val="0"/>
    </font>
    <font>
      <sz val="10"/>
      <color indexed="8"/>
      <name val="Arial"/>
      <family val="0"/>
    </font>
    <font>
      <sz val="10.5"/>
      <color indexed="8"/>
      <name val="Arial"/>
      <family val="0"/>
    </font>
    <font>
      <b/>
      <sz val="10"/>
      <color indexed="8"/>
      <name val="B Nazani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 Nazanin"/>
      <family val="0"/>
    </font>
    <font>
      <sz val="12"/>
      <color theme="1"/>
      <name val="B Nazanin"/>
      <family val="0"/>
    </font>
    <font>
      <sz val="14"/>
      <color theme="1"/>
      <name val="B Nazanin"/>
      <family val="0"/>
    </font>
    <font>
      <b/>
      <sz val="12"/>
      <color theme="1"/>
      <name val="B Nazanin"/>
      <family val="0"/>
    </font>
    <font>
      <sz val="16"/>
      <color theme="1"/>
      <name val="B Nazanin"/>
      <family val="0"/>
    </font>
    <font>
      <b/>
      <sz val="16"/>
      <color theme="1"/>
      <name val="B Nazanin"/>
      <family val="0"/>
    </font>
    <font>
      <sz val="20"/>
      <color theme="1"/>
      <name val="B Nazanin"/>
      <family val="0"/>
    </font>
    <font>
      <b/>
      <sz val="20"/>
      <color theme="1"/>
      <name val="B Nazanin"/>
      <family val="0"/>
    </font>
    <font>
      <sz val="20"/>
      <color theme="1"/>
      <name val="Calibri"/>
      <family val="2"/>
    </font>
    <font>
      <sz val="16"/>
      <color theme="1"/>
      <name val="B Tit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/>
      <right style="double"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/>
      <top/>
      <bottom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double"/>
      <bottom style="thin"/>
    </border>
    <border>
      <left/>
      <right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178" fontId="49" fillId="0" borderId="10" xfId="0" applyNumberFormat="1" applyFont="1" applyBorder="1" applyAlignment="1">
      <alignment horizontal="center" vertical="center"/>
    </xf>
    <xf numFmtId="179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178" fontId="49" fillId="0" borderId="10" xfId="0" applyNumberFormat="1" applyFont="1" applyBorder="1" applyAlignment="1">
      <alignment horizontal="center" vertical="center"/>
    </xf>
    <xf numFmtId="179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178" fontId="52" fillId="0" borderId="13" xfId="0" applyNumberFormat="1" applyFont="1" applyBorder="1" applyAlignment="1">
      <alignment horizontal="center" vertical="center"/>
    </xf>
    <xf numFmtId="179" fontId="52" fillId="0" borderId="13" xfId="0" applyNumberFormat="1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 wrapText="1"/>
    </xf>
    <xf numFmtId="178" fontId="49" fillId="0" borderId="13" xfId="0" applyNumberFormat="1" applyFont="1" applyBorder="1" applyAlignment="1">
      <alignment horizontal="center" vertical="center"/>
    </xf>
    <xf numFmtId="179" fontId="49" fillId="0" borderId="13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178" fontId="49" fillId="0" borderId="10" xfId="0" applyNumberFormat="1" applyFont="1" applyBorder="1" applyAlignment="1">
      <alignment horizontal="center" vertical="center"/>
    </xf>
    <xf numFmtId="179" fontId="49" fillId="0" borderId="10" xfId="0" applyNumberFormat="1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179" fontId="49" fillId="0" borderId="17" xfId="0" applyNumberFormat="1" applyFont="1" applyBorder="1" applyAlignment="1">
      <alignment horizontal="center" vertical="center"/>
    </xf>
    <xf numFmtId="178" fontId="49" fillId="0" borderId="17" xfId="0" applyNumberFormat="1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 wrapText="1"/>
    </xf>
    <xf numFmtId="178" fontId="49" fillId="0" borderId="20" xfId="0" applyNumberFormat="1" applyFont="1" applyBorder="1" applyAlignment="1">
      <alignment horizontal="center" vertical="center"/>
    </xf>
    <xf numFmtId="179" fontId="49" fillId="0" borderId="20" xfId="0" applyNumberFormat="1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readingOrder="2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179" fontId="49" fillId="0" borderId="10" xfId="0" applyNumberFormat="1" applyFont="1" applyBorder="1" applyAlignment="1">
      <alignment horizontal="center" vertical="center"/>
    </xf>
    <xf numFmtId="178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179" fontId="49" fillId="0" borderId="17" xfId="0" applyNumberFormat="1" applyFont="1" applyBorder="1" applyAlignment="1">
      <alignment horizontal="center" vertical="center"/>
    </xf>
    <xf numFmtId="179" fontId="49" fillId="0" borderId="20" xfId="0" applyNumberFormat="1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179" fontId="49" fillId="0" borderId="17" xfId="0" applyNumberFormat="1" applyFont="1" applyBorder="1" applyAlignment="1">
      <alignment horizontal="center" vertical="center"/>
    </xf>
    <xf numFmtId="179" fontId="49" fillId="0" borderId="20" xfId="0" applyNumberFormat="1" applyFont="1" applyBorder="1" applyAlignment="1">
      <alignment horizontal="center" vertical="center"/>
    </xf>
    <xf numFmtId="178" fontId="49" fillId="0" borderId="10" xfId="0" applyNumberFormat="1" applyFont="1" applyBorder="1" applyAlignment="1">
      <alignment horizontal="center" vertical="center"/>
    </xf>
    <xf numFmtId="179" fontId="49" fillId="0" borderId="10" xfId="0" applyNumberFormat="1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178" fontId="52" fillId="16" borderId="10" xfId="0" applyNumberFormat="1" applyFont="1" applyFill="1" applyBorder="1" applyAlignment="1">
      <alignment horizontal="center" vertical="center"/>
    </xf>
    <xf numFmtId="0" fontId="52" fillId="16" borderId="10" xfId="0" applyFont="1" applyFill="1" applyBorder="1" applyAlignment="1">
      <alignment horizontal="center" vertical="center"/>
    </xf>
    <xf numFmtId="0" fontId="51" fillId="16" borderId="11" xfId="0" applyFont="1" applyFill="1" applyBorder="1" applyAlignment="1">
      <alignment horizontal="center" vertical="center"/>
    </xf>
    <xf numFmtId="1" fontId="52" fillId="16" borderId="13" xfId="0" applyNumberFormat="1" applyFont="1" applyFill="1" applyBorder="1" applyAlignment="1">
      <alignment horizontal="center" vertical="center"/>
    </xf>
    <xf numFmtId="0" fontId="52" fillId="16" borderId="13" xfId="0" applyFont="1" applyFill="1" applyBorder="1" applyAlignment="1">
      <alignment horizontal="center" vertical="center"/>
    </xf>
    <xf numFmtId="0" fontId="51" fillId="16" borderId="14" xfId="0" applyFont="1" applyFill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178" fontId="49" fillId="0" borderId="10" xfId="0" applyNumberFormat="1" applyFont="1" applyFill="1" applyBorder="1" applyAlignment="1">
      <alignment horizontal="center" vertical="center"/>
    </xf>
    <xf numFmtId="0" fontId="49" fillId="0" borderId="20" xfId="0" applyFont="1" applyBorder="1" applyAlignment="1">
      <alignment horizontal="center" vertical="center" readingOrder="2"/>
    </xf>
    <xf numFmtId="3" fontId="53" fillId="0" borderId="0" xfId="0" applyNumberFormat="1" applyFont="1" applyBorder="1" applyAlignment="1">
      <alignment horizontal="center" vertical="center"/>
    </xf>
    <xf numFmtId="3" fontId="54" fillId="0" borderId="0" xfId="0" applyNumberFormat="1" applyFont="1" applyBorder="1" applyAlignment="1">
      <alignment horizontal="center" vertical="center"/>
    </xf>
    <xf numFmtId="3" fontId="53" fillId="0" borderId="26" xfId="0" applyNumberFormat="1" applyFont="1" applyBorder="1" applyAlignment="1">
      <alignment horizontal="center" vertical="center"/>
    </xf>
    <xf numFmtId="3" fontId="55" fillId="0" borderId="0" xfId="0" applyNumberFormat="1" applyFont="1" applyBorder="1" applyAlignment="1">
      <alignment horizontal="center" vertical="center"/>
    </xf>
    <xf numFmtId="3" fontId="53" fillId="0" borderId="0" xfId="0" applyNumberFormat="1" applyFont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178" fontId="49" fillId="0" borderId="10" xfId="0" applyNumberFormat="1" applyFont="1" applyBorder="1" applyAlignment="1">
      <alignment horizontal="center" vertical="center"/>
    </xf>
    <xf numFmtId="179" fontId="49" fillId="0" borderId="10" xfId="0" applyNumberFormat="1" applyFont="1" applyBorder="1" applyAlignment="1">
      <alignment horizontal="center" vertical="center"/>
    </xf>
    <xf numFmtId="178" fontId="49" fillId="0" borderId="10" xfId="0" applyNumberFormat="1" applyFont="1" applyBorder="1" applyAlignment="1">
      <alignment horizontal="center" vertical="center"/>
    </xf>
    <xf numFmtId="0" fontId="49" fillId="16" borderId="27" xfId="0" applyFont="1" applyFill="1" applyBorder="1" applyAlignment="1">
      <alignment horizontal="center" vertical="center"/>
    </xf>
    <xf numFmtId="0" fontId="49" fillId="16" borderId="10" xfId="0" applyFont="1" applyFill="1" applyBorder="1" applyAlignment="1">
      <alignment horizontal="center" vertical="center"/>
    </xf>
    <xf numFmtId="0" fontId="49" fillId="16" borderId="28" xfId="0" applyFont="1" applyFill="1" applyBorder="1" applyAlignment="1">
      <alignment horizontal="center" vertical="center" wrapText="1"/>
    </xf>
    <xf numFmtId="0" fontId="49" fillId="16" borderId="22" xfId="0" applyFont="1" applyFill="1" applyBorder="1" applyAlignment="1">
      <alignment horizontal="center" vertical="center" wrapText="1"/>
    </xf>
    <xf numFmtId="0" fontId="49" fillId="16" borderId="20" xfId="0" applyFont="1" applyFill="1" applyBorder="1" applyAlignment="1">
      <alignment horizontal="center" vertical="center" wrapText="1"/>
    </xf>
    <xf numFmtId="0" fontId="49" fillId="16" borderId="29" xfId="0" applyFont="1" applyFill="1" applyBorder="1" applyAlignment="1">
      <alignment horizontal="center" vertical="center"/>
    </xf>
    <xf numFmtId="0" fontId="49" fillId="16" borderId="12" xfId="0" applyFont="1" applyFill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6" fillId="0" borderId="30" xfId="0" applyFont="1" applyBorder="1" applyAlignment="1">
      <alignment horizontal="center" vertical="center"/>
    </xf>
    <xf numFmtId="0" fontId="56" fillId="0" borderId="31" xfId="0" applyFont="1" applyBorder="1" applyAlignment="1">
      <alignment horizontal="center" vertical="center"/>
    </xf>
    <xf numFmtId="0" fontId="56" fillId="0" borderId="32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49" fillId="16" borderId="35" xfId="0" applyFont="1" applyFill="1" applyBorder="1" applyAlignment="1">
      <alignment horizontal="center" vertical="center"/>
    </xf>
    <xf numFmtId="0" fontId="49" fillId="16" borderId="25" xfId="0" applyFont="1" applyFill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16" borderId="27" xfId="0" applyFont="1" applyFill="1" applyBorder="1" applyAlignment="1">
      <alignment horizontal="center" vertical="center" wrapText="1"/>
    </xf>
    <xf numFmtId="0" fontId="49" fillId="16" borderId="10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179" fontId="49" fillId="0" borderId="10" xfId="0" applyNumberFormat="1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6" fillId="0" borderId="36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178" fontId="49" fillId="0" borderId="10" xfId="0" applyNumberFormat="1" applyFont="1" applyBorder="1" applyAlignment="1">
      <alignment horizontal="center" vertical="center"/>
    </xf>
    <xf numFmtId="179" fontId="49" fillId="0" borderId="17" xfId="0" applyNumberFormat="1" applyFont="1" applyBorder="1" applyAlignment="1">
      <alignment horizontal="center" vertical="center"/>
    </xf>
    <xf numFmtId="179" fontId="49" fillId="0" borderId="20" xfId="0" applyNumberFormat="1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52" fillId="16" borderId="12" xfId="0" applyFont="1" applyFill="1" applyBorder="1" applyAlignment="1">
      <alignment horizontal="center" vertical="center"/>
    </xf>
    <xf numFmtId="0" fontId="52" fillId="16" borderId="10" xfId="0" applyFont="1" applyFill="1" applyBorder="1" applyAlignment="1">
      <alignment horizontal="center" vertical="center"/>
    </xf>
    <xf numFmtId="0" fontId="52" fillId="16" borderId="15" xfId="0" applyFont="1" applyFill="1" applyBorder="1" applyAlignment="1">
      <alignment horizontal="center" vertical="center"/>
    </xf>
    <xf numFmtId="0" fontId="52" fillId="16" borderId="13" xfId="0" applyFont="1" applyFill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200025</xdr:colOff>
      <xdr:row>6</xdr:row>
      <xdr:rowOff>95250</xdr:rowOff>
    </xdr:from>
    <xdr:to>
      <xdr:col>16</xdr:col>
      <xdr:colOff>2295525</xdr:colOff>
      <xdr:row>7</xdr:row>
      <xdr:rowOff>428625</xdr:rowOff>
    </xdr:to>
    <xdr:pic>
      <xdr:nvPicPr>
        <xdr:cNvPr id="1" name="11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68325" y="2295525"/>
          <a:ext cx="2095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161925</xdr:colOff>
      <xdr:row>10</xdr:row>
      <xdr:rowOff>47625</xdr:rowOff>
    </xdr:from>
    <xdr:to>
      <xdr:col>16</xdr:col>
      <xdr:colOff>2238375</xdr:colOff>
      <xdr:row>11</xdr:row>
      <xdr:rowOff>447675</xdr:rowOff>
    </xdr:to>
    <xdr:pic>
      <xdr:nvPicPr>
        <xdr:cNvPr id="2" name="207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30225" y="4191000"/>
          <a:ext cx="2076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342900</xdr:colOff>
      <xdr:row>12</xdr:row>
      <xdr:rowOff>95250</xdr:rowOff>
    </xdr:from>
    <xdr:to>
      <xdr:col>16</xdr:col>
      <xdr:colOff>1962150</xdr:colOff>
      <xdr:row>12</xdr:row>
      <xdr:rowOff>314325</xdr:rowOff>
    </xdr:to>
    <xdr:pic>
      <xdr:nvPicPr>
        <xdr:cNvPr id="3" name="222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411200" y="5210175"/>
          <a:ext cx="16192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19</xdr:row>
      <xdr:rowOff>228600</xdr:rowOff>
    </xdr:from>
    <xdr:to>
      <xdr:col>16</xdr:col>
      <xdr:colOff>2133600</xdr:colOff>
      <xdr:row>20</xdr:row>
      <xdr:rowOff>95250</xdr:rowOff>
    </xdr:to>
    <xdr:pic>
      <xdr:nvPicPr>
        <xdr:cNvPr id="4" name="1213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401675" y="8058150"/>
          <a:ext cx="1800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180975</xdr:colOff>
      <xdr:row>21</xdr:row>
      <xdr:rowOff>19050</xdr:rowOff>
    </xdr:from>
    <xdr:to>
      <xdr:col>16</xdr:col>
      <xdr:colOff>1924050</xdr:colOff>
      <xdr:row>21</xdr:row>
      <xdr:rowOff>381000</xdr:rowOff>
    </xdr:to>
    <xdr:pic>
      <xdr:nvPicPr>
        <xdr:cNvPr id="5" name="1214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49275" y="8820150"/>
          <a:ext cx="17430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180975</xdr:colOff>
      <xdr:row>22</xdr:row>
      <xdr:rowOff>19050</xdr:rowOff>
    </xdr:from>
    <xdr:to>
      <xdr:col>16</xdr:col>
      <xdr:colOff>1962150</xdr:colOff>
      <xdr:row>22</xdr:row>
      <xdr:rowOff>409575</xdr:rowOff>
    </xdr:to>
    <xdr:pic>
      <xdr:nvPicPr>
        <xdr:cNvPr id="6" name="1214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249275" y="9305925"/>
          <a:ext cx="17811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180975</xdr:colOff>
      <xdr:row>23</xdr:row>
      <xdr:rowOff>19050</xdr:rowOff>
    </xdr:from>
    <xdr:to>
      <xdr:col>16</xdr:col>
      <xdr:colOff>1962150</xdr:colOff>
      <xdr:row>23</xdr:row>
      <xdr:rowOff>381000</xdr:rowOff>
    </xdr:to>
    <xdr:pic>
      <xdr:nvPicPr>
        <xdr:cNvPr id="7" name="1214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249275" y="9791700"/>
          <a:ext cx="17811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438150</xdr:colOff>
      <xdr:row>25</xdr:row>
      <xdr:rowOff>76200</xdr:rowOff>
    </xdr:from>
    <xdr:to>
      <xdr:col>16</xdr:col>
      <xdr:colOff>2228850</xdr:colOff>
      <xdr:row>25</xdr:row>
      <xdr:rowOff>419100</xdr:rowOff>
    </xdr:to>
    <xdr:pic>
      <xdr:nvPicPr>
        <xdr:cNvPr id="8" name="1214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506450" y="10820400"/>
          <a:ext cx="17907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152400</xdr:colOff>
      <xdr:row>27</xdr:row>
      <xdr:rowOff>19050</xdr:rowOff>
    </xdr:from>
    <xdr:to>
      <xdr:col>16</xdr:col>
      <xdr:colOff>1838325</xdr:colOff>
      <xdr:row>27</xdr:row>
      <xdr:rowOff>390525</xdr:rowOff>
    </xdr:to>
    <xdr:pic>
      <xdr:nvPicPr>
        <xdr:cNvPr id="9" name="1214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220700" y="11734800"/>
          <a:ext cx="1685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152400</xdr:colOff>
      <xdr:row>28</xdr:row>
      <xdr:rowOff>38100</xdr:rowOff>
    </xdr:from>
    <xdr:to>
      <xdr:col>16</xdr:col>
      <xdr:colOff>1895475</xdr:colOff>
      <xdr:row>28</xdr:row>
      <xdr:rowOff>409575</xdr:rowOff>
    </xdr:to>
    <xdr:pic>
      <xdr:nvPicPr>
        <xdr:cNvPr id="10" name="1214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220700" y="12239625"/>
          <a:ext cx="17430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219075</xdr:colOff>
      <xdr:row>33</xdr:row>
      <xdr:rowOff>57150</xdr:rowOff>
    </xdr:from>
    <xdr:to>
      <xdr:col>16</xdr:col>
      <xdr:colOff>1828800</xdr:colOff>
      <xdr:row>33</xdr:row>
      <xdr:rowOff>400050</xdr:rowOff>
    </xdr:to>
    <xdr:pic>
      <xdr:nvPicPr>
        <xdr:cNvPr id="11" name="1214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287375" y="13982700"/>
          <a:ext cx="16097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161925</xdr:colOff>
      <xdr:row>34</xdr:row>
      <xdr:rowOff>9525</xdr:rowOff>
    </xdr:from>
    <xdr:to>
      <xdr:col>16</xdr:col>
      <xdr:colOff>2124075</xdr:colOff>
      <xdr:row>34</xdr:row>
      <xdr:rowOff>390525</xdr:rowOff>
    </xdr:to>
    <xdr:pic>
      <xdr:nvPicPr>
        <xdr:cNvPr id="12" name="2072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3230225" y="14439900"/>
          <a:ext cx="1962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35</xdr:row>
      <xdr:rowOff>95250</xdr:rowOff>
    </xdr:from>
    <xdr:to>
      <xdr:col>16</xdr:col>
      <xdr:colOff>1914525</xdr:colOff>
      <xdr:row>35</xdr:row>
      <xdr:rowOff>314325</xdr:rowOff>
    </xdr:to>
    <xdr:pic>
      <xdr:nvPicPr>
        <xdr:cNvPr id="13" name="222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00" y="15030450"/>
          <a:ext cx="16478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295275</xdr:colOff>
      <xdr:row>45</xdr:row>
      <xdr:rowOff>95250</xdr:rowOff>
    </xdr:from>
    <xdr:to>
      <xdr:col>16</xdr:col>
      <xdr:colOff>2085975</xdr:colOff>
      <xdr:row>46</xdr:row>
      <xdr:rowOff>381000</xdr:rowOff>
    </xdr:to>
    <xdr:pic>
      <xdr:nvPicPr>
        <xdr:cNvPr id="14" name="1296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3363575" y="19783425"/>
          <a:ext cx="1790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180975</xdr:colOff>
      <xdr:row>47</xdr:row>
      <xdr:rowOff>152400</xdr:rowOff>
    </xdr:from>
    <xdr:to>
      <xdr:col>16</xdr:col>
      <xdr:colOff>2152650</xdr:colOff>
      <xdr:row>48</xdr:row>
      <xdr:rowOff>390525</xdr:rowOff>
    </xdr:to>
    <xdr:pic>
      <xdr:nvPicPr>
        <xdr:cNvPr id="15" name="1296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3249275" y="20850225"/>
          <a:ext cx="19716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323850</xdr:colOff>
      <xdr:row>49</xdr:row>
      <xdr:rowOff>76200</xdr:rowOff>
    </xdr:from>
    <xdr:to>
      <xdr:col>16</xdr:col>
      <xdr:colOff>2124075</xdr:colOff>
      <xdr:row>49</xdr:row>
      <xdr:rowOff>457200</xdr:rowOff>
    </xdr:to>
    <xdr:pic>
      <xdr:nvPicPr>
        <xdr:cNvPr id="16" name="1297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3392150" y="21783675"/>
          <a:ext cx="18002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247650</xdr:colOff>
      <xdr:row>50</xdr:row>
      <xdr:rowOff>57150</xdr:rowOff>
    </xdr:from>
    <xdr:to>
      <xdr:col>16</xdr:col>
      <xdr:colOff>2076450</xdr:colOff>
      <xdr:row>50</xdr:row>
      <xdr:rowOff>485775</xdr:rowOff>
    </xdr:to>
    <xdr:pic>
      <xdr:nvPicPr>
        <xdr:cNvPr id="17" name="1297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3315950" y="22269450"/>
          <a:ext cx="18288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352425</xdr:colOff>
      <xdr:row>51</xdr:row>
      <xdr:rowOff>66675</xdr:rowOff>
    </xdr:from>
    <xdr:to>
      <xdr:col>16</xdr:col>
      <xdr:colOff>2181225</xdr:colOff>
      <xdr:row>51</xdr:row>
      <xdr:rowOff>438150</xdr:rowOff>
    </xdr:to>
    <xdr:pic>
      <xdr:nvPicPr>
        <xdr:cNvPr id="18" name="1297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420725" y="22783800"/>
          <a:ext cx="1828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52</xdr:row>
      <xdr:rowOff>57150</xdr:rowOff>
    </xdr:from>
    <xdr:to>
      <xdr:col>16</xdr:col>
      <xdr:colOff>2152650</xdr:colOff>
      <xdr:row>52</xdr:row>
      <xdr:rowOff>409575</xdr:rowOff>
    </xdr:to>
    <xdr:pic>
      <xdr:nvPicPr>
        <xdr:cNvPr id="19" name="1297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3401675" y="23279100"/>
          <a:ext cx="1819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53</xdr:row>
      <xdr:rowOff>228600</xdr:rowOff>
    </xdr:from>
    <xdr:to>
      <xdr:col>16</xdr:col>
      <xdr:colOff>2047875</xdr:colOff>
      <xdr:row>53</xdr:row>
      <xdr:rowOff>485775</xdr:rowOff>
    </xdr:to>
    <xdr:pic>
      <xdr:nvPicPr>
        <xdr:cNvPr id="20" name="2372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3496925" y="23955375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304800</xdr:colOff>
      <xdr:row>60</xdr:row>
      <xdr:rowOff>133350</xdr:rowOff>
    </xdr:from>
    <xdr:to>
      <xdr:col>16</xdr:col>
      <xdr:colOff>2047875</xdr:colOff>
      <xdr:row>60</xdr:row>
      <xdr:rowOff>533400</xdr:rowOff>
    </xdr:to>
    <xdr:pic>
      <xdr:nvPicPr>
        <xdr:cNvPr id="21" name="1533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3373100" y="26746200"/>
          <a:ext cx="17430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304800</xdr:colOff>
      <xdr:row>61</xdr:row>
      <xdr:rowOff>133350</xdr:rowOff>
    </xdr:from>
    <xdr:to>
      <xdr:col>16</xdr:col>
      <xdr:colOff>2047875</xdr:colOff>
      <xdr:row>61</xdr:row>
      <xdr:rowOff>533400</xdr:rowOff>
    </xdr:to>
    <xdr:pic>
      <xdr:nvPicPr>
        <xdr:cNvPr id="22" name="1533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3373100" y="27279600"/>
          <a:ext cx="17430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304800</xdr:colOff>
      <xdr:row>62</xdr:row>
      <xdr:rowOff>133350</xdr:rowOff>
    </xdr:from>
    <xdr:to>
      <xdr:col>16</xdr:col>
      <xdr:colOff>2000250</xdr:colOff>
      <xdr:row>62</xdr:row>
      <xdr:rowOff>533400</xdr:rowOff>
    </xdr:to>
    <xdr:pic>
      <xdr:nvPicPr>
        <xdr:cNvPr id="23" name="1533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3373100" y="27813000"/>
          <a:ext cx="16954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304800</xdr:colOff>
      <xdr:row>63</xdr:row>
      <xdr:rowOff>133350</xdr:rowOff>
    </xdr:from>
    <xdr:to>
      <xdr:col>16</xdr:col>
      <xdr:colOff>2019300</xdr:colOff>
      <xdr:row>63</xdr:row>
      <xdr:rowOff>514350</xdr:rowOff>
    </xdr:to>
    <xdr:pic>
      <xdr:nvPicPr>
        <xdr:cNvPr id="24" name="1533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3373100" y="28346400"/>
          <a:ext cx="1714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64</xdr:row>
      <xdr:rowOff>19050</xdr:rowOff>
    </xdr:from>
    <xdr:to>
      <xdr:col>16</xdr:col>
      <xdr:colOff>2238375</xdr:colOff>
      <xdr:row>64</xdr:row>
      <xdr:rowOff>504825</xdr:rowOff>
    </xdr:to>
    <xdr:pic>
      <xdr:nvPicPr>
        <xdr:cNvPr id="25" name="1533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3335000" y="28765500"/>
          <a:ext cx="1971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295275</xdr:colOff>
      <xdr:row>65</xdr:row>
      <xdr:rowOff>114300</xdr:rowOff>
    </xdr:from>
    <xdr:to>
      <xdr:col>16</xdr:col>
      <xdr:colOff>2047875</xdr:colOff>
      <xdr:row>65</xdr:row>
      <xdr:rowOff>495300</xdr:rowOff>
    </xdr:to>
    <xdr:pic>
      <xdr:nvPicPr>
        <xdr:cNvPr id="26" name="15336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3363575" y="29394150"/>
          <a:ext cx="17526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295275</xdr:colOff>
      <xdr:row>66</xdr:row>
      <xdr:rowOff>114300</xdr:rowOff>
    </xdr:from>
    <xdr:to>
      <xdr:col>16</xdr:col>
      <xdr:colOff>2047875</xdr:colOff>
      <xdr:row>66</xdr:row>
      <xdr:rowOff>495300</xdr:rowOff>
    </xdr:to>
    <xdr:pic>
      <xdr:nvPicPr>
        <xdr:cNvPr id="27" name="1533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3363575" y="29927550"/>
          <a:ext cx="17526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161925</xdr:colOff>
      <xdr:row>67</xdr:row>
      <xdr:rowOff>238125</xdr:rowOff>
    </xdr:from>
    <xdr:to>
      <xdr:col>16</xdr:col>
      <xdr:colOff>2152650</xdr:colOff>
      <xdr:row>68</xdr:row>
      <xdr:rowOff>438150</xdr:rowOff>
    </xdr:to>
    <xdr:pic>
      <xdr:nvPicPr>
        <xdr:cNvPr id="28" name="15338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3230225" y="30584775"/>
          <a:ext cx="1990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70</xdr:row>
      <xdr:rowOff>142875</xdr:rowOff>
    </xdr:from>
    <xdr:to>
      <xdr:col>16</xdr:col>
      <xdr:colOff>2066925</xdr:colOff>
      <xdr:row>70</xdr:row>
      <xdr:rowOff>523875</xdr:rowOff>
    </xdr:to>
    <xdr:pic>
      <xdr:nvPicPr>
        <xdr:cNvPr id="29" name="15342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3401675" y="32089725"/>
          <a:ext cx="17335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71</xdr:row>
      <xdr:rowOff>142875</xdr:rowOff>
    </xdr:from>
    <xdr:to>
      <xdr:col>16</xdr:col>
      <xdr:colOff>2066925</xdr:colOff>
      <xdr:row>71</xdr:row>
      <xdr:rowOff>533400</xdr:rowOff>
    </xdr:to>
    <xdr:pic>
      <xdr:nvPicPr>
        <xdr:cNvPr id="30" name="15343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3401675" y="32623125"/>
          <a:ext cx="1733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200025</xdr:colOff>
      <xdr:row>72</xdr:row>
      <xdr:rowOff>523875</xdr:rowOff>
    </xdr:from>
    <xdr:to>
      <xdr:col>16</xdr:col>
      <xdr:colOff>2219325</xdr:colOff>
      <xdr:row>74</xdr:row>
      <xdr:rowOff>228600</xdr:rowOff>
    </xdr:to>
    <xdr:pic>
      <xdr:nvPicPr>
        <xdr:cNvPr id="31" name="15344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3268325" y="33537525"/>
          <a:ext cx="20193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323850</xdr:colOff>
      <xdr:row>75</xdr:row>
      <xdr:rowOff>190500</xdr:rowOff>
    </xdr:from>
    <xdr:to>
      <xdr:col>16</xdr:col>
      <xdr:colOff>2057400</xdr:colOff>
      <xdr:row>76</xdr:row>
      <xdr:rowOff>85725</xdr:rowOff>
    </xdr:to>
    <xdr:pic>
      <xdr:nvPicPr>
        <xdr:cNvPr id="32" name="15347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3392150" y="34804350"/>
          <a:ext cx="17335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77</xdr:row>
      <xdr:rowOff>47625</xdr:rowOff>
    </xdr:from>
    <xdr:to>
      <xdr:col>16</xdr:col>
      <xdr:colOff>2066925</xdr:colOff>
      <xdr:row>77</xdr:row>
      <xdr:rowOff>476250</xdr:rowOff>
    </xdr:to>
    <xdr:pic>
      <xdr:nvPicPr>
        <xdr:cNvPr id="33" name="15348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3401675" y="35728275"/>
          <a:ext cx="17335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78</xdr:row>
      <xdr:rowOff>38100</xdr:rowOff>
    </xdr:from>
    <xdr:to>
      <xdr:col>16</xdr:col>
      <xdr:colOff>2066925</xdr:colOff>
      <xdr:row>78</xdr:row>
      <xdr:rowOff>466725</xdr:rowOff>
    </xdr:to>
    <xdr:pic>
      <xdr:nvPicPr>
        <xdr:cNvPr id="34" name="15349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3401675" y="36252150"/>
          <a:ext cx="17335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79</xdr:row>
      <xdr:rowOff>66675</xdr:rowOff>
    </xdr:from>
    <xdr:to>
      <xdr:col>16</xdr:col>
      <xdr:colOff>2066925</xdr:colOff>
      <xdr:row>79</xdr:row>
      <xdr:rowOff>476250</xdr:rowOff>
    </xdr:to>
    <xdr:pic>
      <xdr:nvPicPr>
        <xdr:cNvPr id="35" name="1535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3401675" y="36814125"/>
          <a:ext cx="1733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381000</xdr:colOff>
      <xdr:row>85</xdr:row>
      <xdr:rowOff>190500</xdr:rowOff>
    </xdr:from>
    <xdr:to>
      <xdr:col>16</xdr:col>
      <xdr:colOff>2114550</xdr:colOff>
      <xdr:row>85</xdr:row>
      <xdr:rowOff>628650</xdr:rowOff>
    </xdr:to>
    <xdr:pic>
      <xdr:nvPicPr>
        <xdr:cNvPr id="36" name="15352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3449300" y="39776400"/>
          <a:ext cx="17335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304800</xdr:colOff>
      <xdr:row>86</xdr:row>
      <xdr:rowOff>85725</xdr:rowOff>
    </xdr:from>
    <xdr:to>
      <xdr:col>16</xdr:col>
      <xdr:colOff>2038350</xdr:colOff>
      <xdr:row>86</xdr:row>
      <xdr:rowOff>552450</xdr:rowOff>
    </xdr:to>
    <xdr:pic>
      <xdr:nvPicPr>
        <xdr:cNvPr id="37" name="15353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3373100" y="40357425"/>
          <a:ext cx="17335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87</xdr:row>
      <xdr:rowOff>276225</xdr:rowOff>
    </xdr:from>
    <xdr:to>
      <xdr:col>16</xdr:col>
      <xdr:colOff>2314575</xdr:colOff>
      <xdr:row>88</xdr:row>
      <xdr:rowOff>495300</xdr:rowOff>
    </xdr:to>
    <xdr:pic>
      <xdr:nvPicPr>
        <xdr:cNvPr id="38" name="15354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3087350" y="41119425"/>
          <a:ext cx="2295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200025</xdr:colOff>
      <xdr:row>89</xdr:row>
      <xdr:rowOff>66675</xdr:rowOff>
    </xdr:from>
    <xdr:to>
      <xdr:col>16</xdr:col>
      <xdr:colOff>2095500</xdr:colOff>
      <xdr:row>89</xdr:row>
      <xdr:rowOff>514350</xdr:rowOff>
    </xdr:to>
    <xdr:pic>
      <xdr:nvPicPr>
        <xdr:cNvPr id="39" name="15356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3268325" y="42281475"/>
          <a:ext cx="1895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295275</xdr:colOff>
      <xdr:row>90</xdr:row>
      <xdr:rowOff>95250</xdr:rowOff>
    </xdr:from>
    <xdr:to>
      <xdr:col>16</xdr:col>
      <xdr:colOff>2028825</xdr:colOff>
      <xdr:row>91</xdr:row>
      <xdr:rowOff>19050</xdr:rowOff>
    </xdr:to>
    <xdr:pic>
      <xdr:nvPicPr>
        <xdr:cNvPr id="40" name="15357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3363575" y="42843450"/>
          <a:ext cx="1733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285750</xdr:colOff>
      <xdr:row>91</xdr:row>
      <xdr:rowOff>38100</xdr:rowOff>
    </xdr:from>
    <xdr:to>
      <xdr:col>16</xdr:col>
      <xdr:colOff>2057400</xdr:colOff>
      <xdr:row>91</xdr:row>
      <xdr:rowOff>504825</xdr:rowOff>
    </xdr:to>
    <xdr:pic>
      <xdr:nvPicPr>
        <xdr:cNvPr id="41" name="15358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3354050" y="43319700"/>
          <a:ext cx="1771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285750</xdr:colOff>
      <xdr:row>92</xdr:row>
      <xdr:rowOff>133350</xdr:rowOff>
    </xdr:from>
    <xdr:to>
      <xdr:col>16</xdr:col>
      <xdr:colOff>2057400</xdr:colOff>
      <xdr:row>92</xdr:row>
      <xdr:rowOff>533400</xdr:rowOff>
    </xdr:to>
    <xdr:pic>
      <xdr:nvPicPr>
        <xdr:cNvPr id="42" name="15359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3354050" y="43948350"/>
          <a:ext cx="1771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361950</xdr:colOff>
      <xdr:row>93</xdr:row>
      <xdr:rowOff>180975</xdr:rowOff>
    </xdr:from>
    <xdr:to>
      <xdr:col>16</xdr:col>
      <xdr:colOff>2066925</xdr:colOff>
      <xdr:row>93</xdr:row>
      <xdr:rowOff>438150</xdr:rowOff>
    </xdr:to>
    <xdr:pic>
      <xdr:nvPicPr>
        <xdr:cNvPr id="43" name="22245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3430250" y="44529375"/>
          <a:ext cx="1704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390525</xdr:colOff>
      <xdr:row>94</xdr:row>
      <xdr:rowOff>171450</xdr:rowOff>
    </xdr:from>
    <xdr:to>
      <xdr:col>16</xdr:col>
      <xdr:colOff>2009775</xdr:colOff>
      <xdr:row>94</xdr:row>
      <xdr:rowOff>390525</xdr:rowOff>
    </xdr:to>
    <xdr:pic>
      <xdr:nvPicPr>
        <xdr:cNvPr id="44" name="222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458825" y="45053250"/>
          <a:ext cx="16192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95</xdr:row>
      <xdr:rowOff>171450</xdr:rowOff>
    </xdr:from>
    <xdr:to>
      <xdr:col>16</xdr:col>
      <xdr:colOff>2124075</xdr:colOff>
      <xdr:row>95</xdr:row>
      <xdr:rowOff>428625</xdr:rowOff>
    </xdr:to>
    <xdr:pic>
      <xdr:nvPicPr>
        <xdr:cNvPr id="45" name="22245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3487400" y="45586650"/>
          <a:ext cx="1704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352425</xdr:colOff>
      <xdr:row>13</xdr:row>
      <xdr:rowOff>66675</xdr:rowOff>
    </xdr:from>
    <xdr:to>
      <xdr:col>16</xdr:col>
      <xdr:colOff>1971675</xdr:colOff>
      <xdr:row>13</xdr:row>
      <xdr:rowOff>285750</xdr:rowOff>
    </xdr:to>
    <xdr:pic>
      <xdr:nvPicPr>
        <xdr:cNvPr id="46" name="222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420725" y="5667375"/>
          <a:ext cx="16192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619125</xdr:colOff>
      <xdr:row>12</xdr:row>
      <xdr:rowOff>76200</xdr:rowOff>
    </xdr:from>
    <xdr:to>
      <xdr:col>16</xdr:col>
      <xdr:colOff>647700</xdr:colOff>
      <xdr:row>12</xdr:row>
      <xdr:rowOff>352425</xdr:rowOff>
    </xdr:to>
    <xdr:sp>
      <xdr:nvSpPr>
        <xdr:cNvPr id="47" name="TextBox 56"/>
        <xdr:cNvSpPr txBox="1">
          <a:spLocks noChangeArrowheads="1"/>
        </xdr:cNvSpPr>
      </xdr:nvSpPr>
      <xdr:spPr>
        <a:xfrm>
          <a:off x="13049250" y="5191125"/>
          <a:ext cx="666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نخلستان</a:t>
          </a:r>
        </a:p>
      </xdr:txBody>
    </xdr:sp>
    <xdr:clientData/>
  </xdr:twoCellAnchor>
  <xdr:twoCellAnchor>
    <xdr:from>
      <xdr:col>16</xdr:col>
      <xdr:colOff>1971675</xdr:colOff>
      <xdr:row>12</xdr:row>
      <xdr:rowOff>47625</xdr:rowOff>
    </xdr:from>
    <xdr:to>
      <xdr:col>17</xdr:col>
      <xdr:colOff>95250</xdr:colOff>
      <xdr:row>12</xdr:row>
      <xdr:rowOff>314325</xdr:rowOff>
    </xdr:to>
    <xdr:sp>
      <xdr:nvSpPr>
        <xdr:cNvPr id="48" name="TextBox 57"/>
        <xdr:cNvSpPr txBox="1">
          <a:spLocks noChangeArrowheads="1"/>
        </xdr:cNvSpPr>
      </xdr:nvSpPr>
      <xdr:spPr>
        <a:xfrm>
          <a:off x="15039975" y="5162550"/>
          <a:ext cx="657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گلشن</a:t>
          </a:r>
        </a:p>
      </xdr:txBody>
    </xdr:sp>
    <xdr:clientData/>
  </xdr:twoCellAnchor>
  <xdr:twoCellAnchor>
    <xdr:from>
      <xdr:col>15</xdr:col>
      <xdr:colOff>619125</xdr:colOff>
      <xdr:row>13</xdr:row>
      <xdr:rowOff>28575</xdr:rowOff>
    </xdr:from>
    <xdr:to>
      <xdr:col>16</xdr:col>
      <xdr:colOff>647700</xdr:colOff>
      <xdr:row>13</xdr:row>
      <xdr:rowOff>304800</xdr:rowOff>
    </xdr:to>
    <xdr:sp>
      <xdr:nvSpPr>
        <xdr:cNvPr id="49" name="TextBox 58"/>
        <xdr:cNvSpPr txBox="1">
          <a:spLocks noChangeArrowheads="1"/>
        </xdr:cNvSpPr>
      </xdr:nvSpPr>
      <xdr:spPr>
        <a:xfrm>
          <a:off x="13049250" y="5629275"/>
          <a:ext cx="666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نخلستان</a:t>
          </a:r>
        </a:p>
      </xdr:txBody>
    </xdr:sp>
    <xdr:clientData/>
  </xdr:twoCellAnchor>
  <xdr:twoCellAnchor>
    <xdr:from>
      <xdr:col>16</xdr:col>
      <xdr:colOff>1971675</xdr:colOff>
      <xdr:row>13</xdr:row>
      <xdr:rowOff>0</xdr:rowOff>
    </xdr:from>
    <xdr:to>
      <xdr:col>17</xdr:col>
      <xdr:colOff>95250</xdr:colOff>
      <xdr:row>13</xdr:row>
      <xdr:rowOff>266700</xdr:rowOff>
    </xdr:to>
    <xdr:sp>
      <xdr:nvSpPr>
        <xdr:cNvPr id="50" name="TextBox 59"/>
        <xdr:cNvSpPr txBox="1">
          <a:spLocks noChangeArrowheads="1"/>
        </xdr:cNvSpPr>
      </xdr:nvSpPr>
      <xdr:spPr>
        <a:xfrm>
          <a:off x="15039975" y="5600700"/>
          <a:ext cx="657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فولاد بافق</a:t>
          </a:r>
        </a:p>
      </xdr:txBody>
    </xdr:sp>
    <xdr:clientData/>
  </xdr:twoCellAnchor>
  <xdr:twoCellAnchor>
    <xdr:from>
      <xdr:col>15</xdr:col>
      <xdr:colOff>619125</xdr:colOff>
      <xdr:row>35</xdr:row>
      <xdr:rowOff>95250</xdr:rowOff>
    </xdr:from>
    <xdr:to>
      <xdr:col>16</xdr:col>
      <xdr:colOff>647700</xdr:colOff>
      <xdr:row>35</xdr:row>
      <xdr:rowOff>361950</xdr:rowOff>
    </xdr:to>
    <xdr:sp>
      <xdr:nvSpPr>
        <xdr:cNvPr id="51" name="TextBox 60"/>
        <xdr:cNvSpPr txBox="1">
          <a:spLocks noChangeArrowheads="1"/>
        </xdr:cNvSpPr>
      </xdr:nvSpPr>
      <xdr:spPr>
        <a:xfrm>
          <a:off x="13049250" y="15030450"/>
          <a:ext cx="666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سرو</a:t>
          </a:r>
        </a:p>
      </xdr:txBody>
    </xdr:sp>
    <xdr:clientData/>
  </xdr:twoCellAnchor>
  <xdr:twoCellAnchor>
    <xdr:from>
      <xdr:col>16</xdr:col>
      <xdr:colOff>1971675</xdr:colOff>
      <xdr:row>35</xdr:row>
      <xdr:rowOff>66675</xdr:rowOff>
    </xdr:from>
    <xdr:to>
      <xdr:col>17</xdr:col>
      <xdr:colOff>95250</xdr:colOff>
      <xdr:row>35</xdr:row>
      <xdr:rowOff>333375</xdr:rowOff>
    </xdr:to>
    <xdr:sp>
      <xdr:nvSpPr>
        <xdr:cNvPr id="52" name="TextBox 61"/>
        <xdr:cNvSpPr txBox="1">
          <a:spLocks noChangeArrowheads="1"/>
        </xdr:cNvSpPr>
      </xdr:nvSpPr>
      <xdr:spPr>
        <a:xfrm>
          <a:off x="15039975" y="15001875"/>
          <a:ext cx="657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فولاد ارفع</a:t>
          </a:r>
        </a:p>
      </xdr:txBody>
    </xdr:sp>
    <xdr:clientData/>
  </xdr:twoCellAnchor>
  <xdr:twoCellAnchor>
    <xdr:from>
      <xdr:col>16</xdr:col>
      <xdr:colOff>76200</xdr:colOff>
      <xdr:row>53</xdr:row>
      <xdr:rowOff>238125</xdr:rowOff>
    </xdr:from>
    <xdr:to>
      <xdr:col>16</xdr:col>
      <xdr:colOff>742950</xdr:colOff>
      <xdr:row>53</xdr:row>
      <xdr:rowOff>504825</xdr:rowOff>
    </xdr:to>
    <xdr:sp>
      <xdr:nvSpPr>
        <xdr:cNvPr id="53" name="TextBox 62"/>
        <xdr:cNvSpPr txBox="1">
          <a:spLocks noChangeArrowheads="1"/>
        </xdr:cNvSpPr>
      </xdr:nvSpPr>
      <xdr:spPr>
        <a:xfrm>
          <a:off x="13144500" y="23964900"/>
          <a:ext cx="666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کوشک</a:t>
          </a:r>
        </a:p>
      </xdr:txBody>
    </xdr:sp>
    <xdr:clientData/>
  </xdr:twoCellAnchor>
  <xdr:twoCellAnchor>
    <xdr:from>
      <xdr:col>16</xdr:col>
      <xdr:colOff>2066925</xdr:colOff>
      <xdr:row>53</xdr:row>
      <xdr:rowOff>209550</xdr:rowOff>
    </xdr:from>
    <xdr:to>
      <xdr:col>17</xdr:col>
      <xdr:colOff>190500</xdr:colOff>
      <xdr:row>53</xdr:row>
      <xdr:rowOff>476250</xdr:rowOff>
    </xdr:to>
    <xdr:sp>
      <xdr:nvSpPr>
        <xdr:cNvPr id="54" name="TextBox 63"/>
        <xdr:cNvSpPr txBox="1">
          <a:spLocks noChangeArrowheads="1"/>
        </xdr:cNvSpPr>
      </xdr:nvSpPr>
      <xdr:spPr>
        <a:xfrm>
          <a:off x="15135225" y="23936325"/>
          <a:ext cx="657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بهاباد</a:t>
          </a:r>
        </a:p>
      </xdr:txBody>
    </xdr:sp>
    <xdr:clientData/>
  </xdr:twoCellAnchor>
  <xdr:twoCellAnchor>
    <xdr:from>
      <xdr:col>16</xdr:col>
      <xdr:colOff>19050</xdr:colOff>
      <xdr:row>94</xdr:row>
      <xdr:rowOff>142875</xdr:rowOff>
    </xdr:from>
    <xdr:to>
      <xdr:col>16</xdr:col>
      <xdr:colOff>685800</xdr:colOff>
      <xdr:row>94</xdr:row>
      <xdr:rowOff>409575</xdr:rowOff>
    </xdr:to>
    <xdr:sp>
      <xdr:nvSpPr>
        <xdr:cNvPr id="55" name="TextBox 64"/>
        <xdr:cNvSpPr txBox="1">
          <a:spLocks noChangeArrowheads="1"/>
        </xdr:cNvSpPr>
      </xdr:nvSpPr>
      <xdr:spPr>
        <a:xfrm>
          <a:off x="13087350" y="45024675"/>
          <a:ext cx="666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کوثر</a:t>
          </a:r>
        </a:p>
      </xdr:txBody>
    </xdr:sp>
    <xdr:clientData/>
  </xdr:twoCellAnchor>
  <xdr:twoCellAnchor>
    <xdr:from>
      <xdr:col>16</xdr:col>
      <xdr:colOff>2000250</xdr:colOff>
      <xdr:row>94</xdr:row>
      <xdr:rowOff>114300</xdr:rowOff>
    </xdr:from>
    <xdr:to>
      <xdr:col>17</xdr:col>
      <xdr:colOff>123825</xdr:colOff>
      <xdr:row>94</xdr:row>
      <xdr:rowOff>381000</xdr:rowOff>
    </xdr:to>
    <xdr:sp>
      <xdr:nvSpPr>
        <xdr:cNvPr id="56" name="TextBox 65"/>
        <xdr:cNvSpPr txBox="1">
          <a:spLocks noChangeArrowheads="1"/>
        </xdr:cNvSpPr>
      </xdr:nvSpPr>
      <xdr:spPr>
        <a:xfrm>
          <a:off x="15068550" y="44996100"/>
          <a:ext cx="657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ابرکوه</a:t>
          </a:r>
        </a:p>
      </xdr:txBody>
    </xdr:sp>
    <xdr:clientData/>
  </xdr:twoCellAnchor>
  <xdr:twoCellAnchor>
    <xdr:from>
      <xdr:col>16</xdr:col>
      <xdr:colOff>28575</xdr:colOff>
      <xdr:row>93</xdr:row>
      <xdr:rowOff>171450</xdr:rowOff>
    </xdr:from>
    <xdr:to>
      <xdr:col>16</xdr:col>
      <xdr:colOff>695325</xdr:colOff>
      <xdr:row>93</xdr:row>
      <xdr:rowOff>447675</xdr:rowOff>
    </xdr:to>
    <xdr:sp>
      <xdr:nvSpPr>
        <xdr:cNvPr id="57" name="TextBox 66"/>
        <xdr:cNvSpPr txBox="1">
          <a:spLocks noChangeArrowheads="1"/>
        </xdr:cNvSpPr>
      </xdr:nvSpPr>
      <xdr:spPr>
        <a:xfrm>
          <a:off x="13096875" y="44519850"/>
          <a:ext cx="666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اردکان</a:t>
          </a:r>
        </a:p>
      </xdr:txBody>
    </xdr:sp>
    <xdr:clientData/>
  </xdr:twoCellAnchor>
  <xdr:twoCellAnchor>
    <xdr:from>
      <xdr:col>16</xdr:col>
      <xdr:colOff>2019300</xdr:colOff>
      <xdr:row>93</xdr:row>
      <xdr:rowOff>142875</xdr:rowOff>
    </xdr:from>
    <xdr:to>
      <xdr:col>17</xdr:col>
      <xdr:colOff>142875</xdr:colOff>
      <xdr:row>93</xdr:row>
      <xdr:rowOff>409575</xdr:rowOff>
    </xdr:to>
    <xdr:sp>
      <xdr:nvSpPr>
        <xdr:cNvPr id="58" name="TextBox 67"/>
        <xdr:cNvSpPr txBox="1">
          <a:spLocks noChangeArrowheads="1"/>
        </xdr:cNvSpPr>
      </xdr:nvSpPr>
      <xdr:spPr>
        <a:xfrm>
          <a:off x="15087600" y="44491275"/>
          <a:ext cx="657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میبد</a:t>
          </a:r>
        </a:p>
      </xdr:txBody>
    </xdr:sp>
    <xdr:clientData/>
  </xdr:twoCellAnchor>
  <xdr:twoCellAnchor>
    <xdr:from>
      <xdr:col>16</xdr:col>
      <xdr:colOff>0</xdr:colOff>
      <xdr:row>95</xdr:row>
      <xdr:rowOff>171450</xdr:rowOff>
    </xdr:from>
    <xdr:to>
      <xdr:col>16</xdr:col>
      <xdr:colOff>666750</xdr:colOff>
      <xdr:row>95</xdr:row>
      <xdr:rowOff>447675</xdr:rowOff>
    </xdr:to>
    <xdr:sp>
      <xdr:nvSpPr>
        <xdr:cNvPr id="59" name="TextBox 68"/>
        <xdr:cNvSpPr txBox="1">
          <a:spLocks noChangeArrowheads="1"/>
        </xdr:cNvSpPr>
      </xdr:nvSpPr>
      <xdr:spPr>
        <a:xfrm>
          <a:off x="13068300" y="45586650"/>
          <a:ext cx="666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رستاق</a:t>
          </a:r>
        </a:p>
      </xdr:txBody>
    </xdr:sp>
    <xdr:clientData/>
  </xdr:twoCellAnchor>
  <xdr:twoCellAnchor>
    <xdr:from>
      <xdr:col>16</xdr:col>
      <xdr:colOff>2076450</xdr:colOff>
      <xdr:row>95</xdr:row>
      <xdr:rowOff>142875</xdr:rowOff>
    </xdr:from>
    <xdr:to>
      <xdr:col>17</xdr:col>
      <xdr:colOff>209550</xdr:colOff>
      <xdr:row>95</xdr:row>
      <xdr:rowOff>409575</xdr:rowOff>
    </xdr:to>
    <xdr:sp>
      <xdr:nvSpPr>
        <xdr:cNvPr id="60" name="TextBox 69"/>
        <xdr:cNvSpPr txBox="1">
          <a:spLocks noChangeArrowheads="1"/>
        </xdr:cNvSpPr>
      </xdr:nvSpPr>
      <xdr:spPr>
        <a:xfrm>
          <a:off x="15144750" y="45558075"/>
          <a:ext cx="666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صدوق</a:t>
          </a:r>
        </a:p>
      </xdr:txBody>
    </xdr:sp>
    <xdr:clientData/>
  </xdr:twoCellAnchor>
  <xdr:twoCellAnchor>
    <xdr:from>
      <xdr:col>16</xdr:col>
      <xdr:colOff>9525</xdr:colOff>
      <xdr:row>96</xdr:row>
      <xdr:rowOff>533400</xdr:rowOff>
    </xdr:from>
    <xdr:to>
      <xdr:col>16</xdr:col>
      <xdr:colOff>2476500</xdr:colOff>
      <xdr:row>98</xdr:row>
      <xdr:rowOff>9525</xdr:rowOff>
    </xdr:to>
    <xdr:grpSp>
      <xdr:nvGrpSpPr>
        <xdr:cNvPr id="61" name="Group 102"/>
        <xdr:cNvGrpSpPr>
          <a:grpSpLocks/>
        </xdr:cNvGrpSpPr>
      </xdr:nvGrpSpPr>
      <xdr:grpSpPr>
        <a:xfrm>
          <a:off x="13077825" y="46482000"/>
          <a:ext cx="2466975" cy="542925"/>
          <a:chOff x="147173315" y="47739300"/>
          <a:chExt cx="2470150" cy="603250"/>
        </a:xfrm>
        <a:solidFill>
          <a:srgbClr val="FFFFFF"/>
        </a:solidFill>
      </xdr:grpSpPr>
      <xdr:sp>
        <xdr:nvSpPr>
          <xdr:cNvPr id="62" name="TextBox 84"/>
          <xdr:cNvSpPr txBox="1">
            <a:spLocks noChangeArrowheads="1"/>
          </xdr:cNvSpPr>
        </xdr:nvSpPr>
        <xdr:spPr>
          <a:xfrm>
            <a:off x="148289205" y="47739300"/>
            <a:ext cx="658295" cy="2645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230 شمال</a:t>
            </a:r>
          </a:p>
        </xdr:txBody>
      </xdr:sp>
      <xdr:sp>
        <xdr:nvSpPr>
          <xdr:cNvPr id="63" name="TextBox 85"/>
          <xdr:cNvSpPr txBox="1">
            <a:spLocks noChangeArrowheads="1"/>
          </xdr:cNvSpPr>
        </xdr:nvSpPr>
        <xdr:spPr>
          <a:xfrm>
            <a:off x="147173315" y="47908662"/>
            <a:ext cx="658295" cy="2752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132یزد</a:t>
            </a:r>
          </a:p>
        </xdr:txBody>
      </xdr:sp>
      <xdr:sp>
        <xdr:nvSpPr>
          <xdr:cNvPr id="64" name="Straight Connector 74"/>
          <xdr:cNvSpPr>
            <a:spLocks/>
          </xdr:cNvSpPr>
        </xdr:nvSpPr>
        <xdr:spPr>
          <a:xfrm rot="16200000" flipH="1">
            <a:off x="147869280" y="47982711"/>
            <a:ext cx="0" cy="2117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5" name="Straight Connector 76"/>
          <xdr:cNvSpPr>
            <a:spLocks/>
          </xdr:cNvSpPr>
        </xdr:nvSpPr>
        <xdr:spPr>
          <a:xfrm>
            <a:off x="147860017" y="48078025"/>
            <a:ext cx="3717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6" name="Straight Connector 78"/>
          <xdr:cNvSpPr>
            <a:spLocks/>
          </xdr:cNvSpPr>
        </xdr:nvSpPr>
        <xdr:spPr>
          <a:xfrm rot="5400000" flipH="1" flipV="1">
            <a:off x="148135438" y="47972155"/>
            <a:ext cx="2118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7" name="Straight Connector 80"/>
          <xdr:cNvSpPr>
            <a:spLocks/>
          </xdr:cNvSpPr>
        </xdr:nvSpPr>
        <xdr:spPr>
          <a:xfrm flipV="1">
            <a:off x="148174961" y="47866284"/>
            <a:ext cx="1809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8" name="Straight Connector 82"/>
          <xdr:cNvSpPr>
            <a:spLocks/>
          </xdr:cNvSpPr>
        </xdr:nvSpPr>
        <xdr:spPr>
          <a:xfrm rot="5400000" flipH="1" flipV="1">
            <a:off x="148202132" y="47972155"/>
            <a:ext cx="2118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9" name="Straight Connector 83"/>
          <xdr:cNvSpPr>
            <a:spLocks/>
          </xdr:cNvSpPr>
        </xdr:nvSpPr>
        <xdr:spPr>
          <a:xfrm>
            <a:off x="148308349" y="48078025"/>
            <a:ext cx="82997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0" name="Straight Connector 87"/>
          <xdr:cNvSpPr>
            <a:spLocks/>
          </xdr:cNvSpPr>
        </xdr:nvSpPr>
        <xdr:spPr>
          <a:xfrm rot="10800000" flipV="1">
            <a:off x="148203368" y="47940333"/>
            <a:ext cx="143269" cy="529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1" name="Straight Connector 88"/>
          <xdr:cNvSpPr>
            <a:spLocks/>
          </xdr:cNvSpPr>
        </xdr:nvSpPr>
        <xdr:spPr>
          <a:xfrm rot="10800000" flipV="1">
            <a:off x="148203368" y="47993268"/>
            <a:ext cx="143269" cy="4237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2" name="Straight Connector 93"/>
          <xdr:cNvSpPr>
            <a:spLocks/>
          </xdr:cNvSpPr>
        </xdr:nvSpPr>
        <xdr:spPr>
          <a:xfrm rot="5400000">
            <a:off x="147968086" y="48039869"/>
            <a:ext cx="127213" cy="763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3" name="Straight Connector 95"/>
          <xdr:cNvSpPr>
            <a:spLocks/>
          </xdr:cNvSpPr>
        </xdr:nvSpPr>
        <xdr:spPr>
          <a:xfrm rot="5400000">
            <a:off x="148463968" y="48050426"/>
            <a:ext cx="127213" cy="763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4" name="Straight Connector 98"/>
          <xdr:cNvSpPr>
            <a:spLocks/>
          </xdr:cNvSpPr>
        </xdr:nvSpPr>
        <xdr:spPr>
          <a:xfrm rot="16200000" flipH="1">
            <a:off x="149128439" y="48078025"/>
            <a:ext cx="0" cy="1375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5" name="Oval 99"/>
          <xdr:cNvSpPr>
            <a:spLocks/>
          </xdr:cNvSpPr>
        </xdr:nvSpPr>
        <xdr:spPr>
          <a:xfrm>
            <a:off x="149071008" y="48035647"/>
            <a:ext cx="114244" cy="74049"/>
          </a:xfrm>
          <a:prstGeom prst="ellipse">
            <a:avLst/>
          </a:prstGeom>
          <a:solidFill>
            <a:srgbClr val="0000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6" name="Straight Connector 100"/>
          <xdr:cNvSpPr>
            <a:spLocks/>
          </xdr:cNvSpPr>
        </xdr:nvSpPr>
        <xdr:spPr>
          <a:xfrm flipV="1">
            <a:off x="149051864" y="48215566"/>
            <a:ext cx="1809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7" name="TextBox 101"/>
          <xdr:cNvSpPr txBox="1">
            <a:spLocks noChangeArrowheads="1"/>
          </xdr:cNvSpPr>
        </xdr:nvSpPr>
        <xdr:spPr>
          <a:xfrm>
            <a:off x="148985170" y="48078025"/>
            <a:ext cx="658295" cy="2645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پاکنژاد</a:t>
            </a:r>
          </a:p>
        </xdr:txBody>
      </xdr:sp>
    </xdr:grpSp>
    <xdr:clientData/>
  </xdr:twoCellAnchor>
  <xdr:twoCellAnchor>
    <xdr:from>
      <xdr:col>16</xdr:col>
      <xdr:colOff>66675</xdr:colOff>
      <xdr:row>98</xdr:row>
      <xdr:rowOff>0</xdr:rowOff>
    </xdr:from>
    <xdr:to>
      <xdr:col>16</xdr:col>
      <xdr:colOff>2533650</xdr:colOff>
      <xdr:row>99</xdr:row>
      <xdr:rowOff>28575</xdr:rowOff>
    </xdr:to>
    <xdr:grpSp>
      <xdr:nvGrpSpPr>
        <xdr:cNvPr id="78" name="Group 103"/>
        <xdr:cNvGrpSpPr>
          <a:grpSpLocks/>
        </xdr:cNvGrpSpPr>
      </xdr:nvGrpSpPr>
      <xdr:grpSpPr>
        <a:xfrm>
          <a:off x="13134975" y="47015400"/>
          <a:ext cx="2466975" cy="561975"/>
          <a:chOff x="147173315" y="47739300"/>
          <a:chExt cx="2470150" cy="603250"/>
        </a:xfrm>
        <a:solidFill>
          <a:srgbClr val="FFFFFF"/>
        </a:solidFill>
      </xdr:grpSpPr>
      <xdr:sp>
        <xdr:nvSpPr>
          <xdr:cNvPr id="79" name="TextBox 104"/>
          <xdr:cNvSpPr txBox="1">
            <a:spLocks noChangeArrowheads="1"/>
          </xdr:cNvSpPr>
        </xdr:nvSpPr>
        <xdr:spPr>
          <a:xfrm>
            <a:off x="148289205" y="47739300"/>
            <a:ext cx="658295" cy="2658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230 شمال</a:t>
            </a:r>
          </a:p>
        </xdr:txBody>
      </xdr:sp>
      <xdr:sp>
        <xdr:nvSpPr>
          <xdr:cNvPr id="80" name="TextBox 105"/>
          <xdr:cNvSpPr txBox="1">
            <a:spLocks noChangeArrowheads="1"/>
          </xdr:cNvSpPr>
        </xdr:nvSpPr>
        <xdr:spPr>
          <a:xfrm>
            <a:off x="147173315" y="47913187"/>
            <a:ext cx="658295" cy="2658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132یزد</a:t>
            </a:r>
          </a:p>
        </xdr:txBody>
      </xdr:sp>
      <xdr:sp>
        <xdr:nvSpPr>
          <xdr:cNvPr id="81" name="Straight Connector 106"/>
          <xdr:cNvSpPr>
            <a:spLocks/>
          </xdr:cNvSpPr>
        </xdr:nvSpPr>
        <xdr:spPr>
          <a:xfrm rot="16200000" flipH="1">
            <a:off x="147869280" y="47974417"/>
            <a:ext cx="0" cy="2147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2" name="Straight Connector 107"/>
          <xdr:cNvSpPr>
            <a:spLocks/>
          </xdr:cNvSpPr>
        </xdr:nvSpPr>
        <xdr:spPr>
          <a:xfrm>
            <a:off x="147860017" y="48076668"/>
            <a:ext cx="3717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3" name="Straight Connector 108"/>
          <xdr:cNvSpPr>
            <a:spLocks/>
          </xdr:cNvSpPr>
        </xdr:nvSpPr>
        <xdr:spPr>
          <a:xfrm rot="5400000" flipH="1" flipV="1">
            <a:off x="148134203" y="47969289"/>
            <a:ext cx="21490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4" name="Straight Connector 109"/>
          <xdr:cNvSpPr>
            <a:spLocks/>
          </xdr:cNvSpPr>
        </xdr:nvSpPr>
        <xdr:spPr>
          <a:xfrm flipV="1">
            <a:off x="148174961" y="47862061"/>
            <a:ext cx="1809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5" name="Straight Connector 110"/>
          <xdr:cNvSpPr>
            <a:spLocks/>
          </xdr:cNvSpPr>
        </xdr:nvSpPr>
        <xdr:spPr>
          <a:xfrm rot="5400000" flipH="1" flipV="1">
            <a:off x="148200897" y="47969289"/>
            <a:ext cx="21490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6" name="Straight Connector 111"/>
          <xdr:cNvSpPr>
            <a:spLocks/>
          </xdr:cNvSpPr>
        </xdr:nvSpPr>
        <xdr:spPr>
          <a:xfrm>
            <a:off x="148308349" y="48076668"/>
            <a:ext cx="82997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7" name="Straight Connector 112"/>
          <xdr:cNvSpPr>
            <a:spLocks/>
          </xdr:cNvSpPr>
        </xdr:nvSpPr>
        <xdr:spPr>
          <a:xfrm rot="10800000" flipV="1">
            <a:off x="148203368" y="47943802"/>
            <a:ext cx="143269" cy="408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8" name="Straight Connector 113"/>
          <xdr:cNvSpPr>
            <a:spLocks/>
          </xdr:cNvSpPr>
        </xdr:nvSpPr>
        <xdr:spPr>
          <a:xfrm rot="10800000" flipV="1">
            <a:off x="148203368" y="47984672"/>
            <a:ext cx="143269" cy="511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9" name="Straight Connector 114"/>
          <xdr:cNvSpPr>
            <a:spLocks/>
          </xdr:cNvSpPr>
        </xdr:nvSpPr>
        <xdr:spPr>
          <a:xfrm rot="5400000">
            <a:off x="147970556" y="48038512"/>
            <a:ext cx="122890" cy="763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0" name="Straight Connector 115"/>
          <xdr:cNvSpPr>
            <a:spLocks/>
          </xdr:cNvSpPr>
        </xdr:nvSpPr>
        <xdr:spPr>
          <a:xfrm rot="5400000">
            <a:off x="148466439" y="48048767"/>
            <a:ext cx="122890" cy="763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1" name="Straight Connector 116"/>
          <xdr:cNvSpPr>
            <a:spLocks/>
          </xdr:cNvSpPr>
        </xdr:nvSpPr>
        <xdr:spPr>
          <a:xfrm rot="16200000" flipH="1">
            <a:off x="149128439" y="48076668"/>
            <a:ext cx="0" cy="1431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2" name="Oval 117"/>
          <xdr:cNvSpPr>
            <a:spLocks/>
          </xdr:cNvSpPr>
        </xdr:nvSpPr>
        <xdr:spPr>
          <a:xfrm>
            <a:off x="149071008" y="48035797"/>
            <a:ext cx="114244" cy="81740"/>
          </a:xfrm>
          <a:prstGeom prst="ellipse">
            <a:avLst/>
          </a:prstGeom>
          <a:solidFill>
            <a:srgbClr val="0000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3" name="Straight Connector 118"/>
          <xdr:cNvSpPr>
            <a:spLocks/>
          </xdr:cNvSpPr>
        </xdr:nvSpPr>
        <xdr:spPr>
          <a:xfrm flipV="1">
            <a:off x="149051864" y="48219789"/>
            <a:ext cx="1809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4" name="TextBox 119"/>
          <xdr:cNvSpPr txBox="1">
            <a:spLocks noChangeArrowheads="1"/>
          </xdr:cNvSpPr>
        </xdr:nvSpPr>
        <xdr:spPr>
          <a:xfrm>
            <a:off x="148985170" y="48076668"/>
            <a:ext cx="658295" cy="2658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پاکنژاد</a:t>
            </a:r>
          </a:p>
        </xdr:txBody>
      </xdr:sp>
    </xdr:grpSp>
    <xdr:clientData/>
  </xdr:twoCellAnchor>
  <xdr:twoCellAnchor>
    <xdr:from>
      <xdr:col>16</xdr:col>
      <xdr:colOff>9525</xdr:colOff>
      <xdr:row>98</xdr:row>
      <xdr:rowOff>533400</xdr:rowOff>
    </xdr:from>
    <xdr:to>
      <xdr:col>17</xdr:col>
      <xdr:colOff>85725</xdr:colOff>
      <xdr:row>100</xdr:row>
      <xdr:rowOff>0</xdr:rowOff>
    </xdr:to>
    <xdr:grpSp>
      <xdr:nvGrpSpPr>
        <xdr:cNvPr id="95" name="Group 149"/>
        <xdr:cNvGrpSpPr>
          <a:grpSpLocks/>
        </xdr:cNvGrpSpPr>
      </xdr:nvGrpSpPr>
      <xdr:grpSpPr>
        <a:xfrm>
          <a:off x="13077825" y="47548800"/>
          <a:ext cx="2609850" cy="533400"/>
          <a:chOff x="146716611" y="48803839"/>
          <a:chExt cx="2604277" cy="629866"/>
        </a:xfrm>
        <a:solidFill>
          <a:srgbClr val="FFFFFF"/>
        </a:solidFill>
      </xdr:grpSpPr>
      <xdr:grpSp>
        <xdr:nvGrpSpPr>
          <xdr:cNvPr id="96" name="Group 144"/>
          <xdr:cNvGrpSpPr>
            <a:grpSpLocks/>
          </xdr:cNvGrpSpPr>
        </xdr:nvGrpSpPr>
        <xdr:grpSpPr>
          <a:xfrm>
            <a:off x="146716611" y="48803839"/>
            <a:ext cx="2604277" cy="629866"/>
            <a:chOff x="146716611" y="48803839"/>
            <a:chExt cx="2604277" cy="629866"/>
          </a:xfrm>
          <a:solidFill>
            <a:srgbClr val="FFFFFF"/>
          </a:solidFill>
        </xdr:grpSpPr>
        <xdr:grpSp>
          <xdr:nvGrpSpPr>
            <xdr:cNvPr id="97" name="Group 120"/>
            <xdr:cNvGrpSpPr>
              <a:grpSpLocks/>
            </xdr:cNvGrpSpPr>
          </xdr:nvGrpSpPr>
          <xdr:grpSpPr>
            <a:xfrm>
              <a:off x="146716611" y="48864464"/>
              <a:ext cx="2135507" cy="569241"/>
              <a:chOff x="147173315" y="47767381"/>
              <a:chExt cx="2470150" cy="575169"/>
            </a:xfrm>
            <a:solidFill>
              <a:srgbClr val="FFFFFF"/>
            </a:solidFill>
          </xdr:grpSpPr>
          <xdr:sp>
            <xdr:nvSpPr>
              <xdr:cNvPr id="98" name="TextBox 121"/>
              <xdr:cNvSpPr txBox="1">
                <a:spLocks noChangeArrowheads="1"/>
              </xdr:cNvSpPr>
            </xdr:nvSpPr>
            <xdr:spPr>
              <a:xfrm>
                <a:off x="148140996" y="47763068"/>
                <a:ext cx="868875" cy="23869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230 شمال</a:t>
                </a:r>
              </a:p>
            </xdr:txBody>
          </xdr:sp>
          <xdr:sp>
            <xdr:nvSpPr>
              <xdr:cNvPr id="99" name="TextBox 122"/>
              <xdr:cNvSpPr txBox="1">
                <a:spLocks noChangeArrowheads="1"/>
              </xdr:cNvSpPr>
            </xdr:nvSpPr>
            <xdr:spPr>
              <a:xfrm>
                <a:off x="147173315" y="47899238"/>
                <a:ext cx="659530" cy="28413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132یزد</a:t>
                </a:r>
              </a:p>
            </xdr:txBody>
          </xdr:sp>
          <xdr:sp>
            <xdr:nvSpPr>
              <xdr:cNvPr id="100" name="Straight Connector 123"/>
              <xdr:cNvSpPr>
                <a:spLocks/>
              </xdr:cNvSpPr>
            </xdr:nvSpPr>
            <xdr:spPr>
              <a:xfrm rot="16200000" flipH="1">
                <a:off x="147866192" y="47967540"/>
                <a:ext cx="0" cy="227336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1" name="Straight Connector 124"/>
              <xdr:cNvSpPr>
                <a:spLocks/>
              </xdr:cNvSpPr>
            </xdr:nvSpPr>
            <xdr:spPr>
              <a:xfrm>
                <a:off x="147866192" y="48058417"/>
                <a:ext cx="373610" cy="1136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2" name="Straight Connector 125"/>
              <xdr:cNvSpPr>
                <a:spLocks/>
              </xdr:cNvSpPr>
            </xdr:nvSpPr>
            <xdr:spPr>
              <a:xfrm rot="5400000" flipH="1" flipV="1">
                <a:off x="148131733" y="47961788"/>
                <a:ext cx="21613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3" name="Straight Connector 126"/>
              <xdr:cNvSpPr>
                <a:spLocks/>
              </xdr:cNvSpPr>
            </xdr:nvSpPr>
            <xdr:spPr>
              <a:xfrm flipV="1">
                <a:off x="148173726" y="47853800"/>
                <a:ext cx="187114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4" name="Straight Connector 127"/>
              <xdr:cNvSpPr>
                <a:spLocks/>
              </xdr:cNvSpPr>
            </xdr:nvSpPr>
            <xdr:spPr>
              <a:xfrm rot="5400000" flipH="1" flipV="1">
                <a:off x="148197810" y="47961788"/>
                <a:ext cx="21613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5" name="Straight Connector 128"/>
              <xdr:cNvSpPr>
                <a:spLocks/>
              </xdr:cNvSpPr>
            </xdr:nvSpPr>
            <xdr:spPr>
              <a:xfrm>
                <a:off x="148316994" y="48058417"/>
                <a:ext cx="8244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6" name="Straight Connector 129"/>
              <xdr:cNvSpPr>
                <a:spLocks/>
              </xdr:cNvSpPr>
            </xdr:nvSpPr>
            <xdr:spPr>
              <a:xfrm rot="10800000" flipV="1">
                <a:off x="148207073" y="47933461"/>
                <a:ext cx="142651" cy="4543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7" name="Straight Connector 130"/>
              <xdr:cNvSpPr>
                <a:spLocks/>
              </xdr:cNvSpPr>
            </xdr:nvSpPr>
            <xdr:spPr>
              <a:xfrm rot="10800000" flipV="1">
                <a:off x="148207073" y="47978899"/>
                <a:ext cx="142651" cy="4543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8" name="Straight Connector 131"/>
              <xdr:cNvSpPr>
                <a:spLocks/>
              </xdr:cNvSpPr>
            </xdr:nvSpPr>
            <xdr:spPr>
              <a:xfrm rot="5400000">
                <a:off x="147973644" y="48025632"/>
                <a:ext cx="124743" cy="76929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9" name="Straight Connector 132"/>
              <xdr:cNvSpPr>
                <a:spLocks/>
              </xdr:cNvSpPr>
            </xdr:nvSpPr>
            <xdr:spPr>
              <a:xfrm rot="5400000">
                <a:off x="148468909" y="48036991"/>
                <a:ext cx="124743" cy="76929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0" name="Straight Connector 133"/>
              <xdr:cNvSpPr>
                <a:spLocks/>
              </xdr:cNvSpPr>
            </xdr:nvSpPr>
            <xdr:spPr>
              <a:xfrm rot="16200000" flipH="1">
                <a:off x="149130291" y="48069776"/>
                <a:ext cx="0" cy="14781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1" name="Oval 134"/>
              <xdr:cNvSpPr>
                <a:spLocks/>
              </xdr:cNvSpPr>
            </xdr:nvSpPr>
            <xdr:spPr>
              <a:xfrm>
                <a:off x="149075331" y="48024338"/>
                <a:ext cx="109922" cy="79517"/>
              </a:xfrm>
              <a:prstGeom prst="ellipse">
                <a:avLst/>
              </a:prstGeom>
              <a:solidFill>
                <a:srgbClr val="000000"/>
              </a:solidFill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2" name="Straight Connector 135"/>
              <xdr:cNvSpPr>
                <a:spLocks/>
              </xdr:cNvSpPr>
            </xdr:nvSpPr>
            <xdr:spPr>
              <a:xfrm flipV="1">
                <a:off x="149053717" y="48217595"/>
                <a:ext cx="187114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3" name="TextBox 136"/>
              <xdr:cNvSpPr txBox="1">
                <a:spLocks noChangeArrowheads="1"/>
              </xdr:cNvSpPr>
            </xdr:nvSpPr>
            <xdr:spPr>
              <a:xfrm>
                <a:off x="148987640" y="48058417"/>
                <a:ext cx="659530" cy="28413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پاکنژاد</a:t>
                </a:r>
              </a:p>
            </xdr:txBody>
          </xdr:sp>
        </xdr:grpSp>
        <xdr:sp>
          <xdr:nvSpPr>
            <xdr:cNvPr id="114" name="Straight Connector 138"/>
            <xdr:cNvSpPr>
              <a:spLocks/>
            </xdr:cNvSpPr>
          </xdr:nvSpPr>
          <xdr:spPr>
            <a:xfrm>
              <a:off x="148427621" y="49163807"/>
              <a:ext cx="72203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5" name="Straight Connector 139"/>
            <xdr:cNvSpPr>
              <a:spLocks/>
            </xdr:cNvSpPr>
          </xdr:nvSpPr>
          <xdr:spPr>
            <a:xfrm flipV="1">
              <a:off x="149054601" y="49017521"/>
              <a:ext cx="16146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6" name="Straight Connector 142"/>
            <xdr:cNvSpPr>
              <a:spLocks/>
            </xdr:cNvSpPr>
          </xdr:nvSpPr>
          <xdr:spPr>
            <a:xfrm rot="16200000" flipH="1">
              <a:off x="149140542" y="49006341"/>
              <a:ext cx="0" cy="15746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7" name="TextBox 143"/>
            <xdr:cNvSpPr txBox="1">
              <a:spLocks noChangeArrowheads="1"/>
            </xdr:cNvSpPr>
          </xdr:nvSpPr>
          <xdr:spPr>
            <a:xfrm>
              <a:off x="148579320" y="48803839"/>
              <a:ext cx="741568" cy="23620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یزد مهر</a:t>
              </a:r>
            </a:p>
          </xdr:txBody>
        </xdr:sp>
      </xdr:grpSp>
      <xdr:sp>
        <xdr:nvSpPr>
          <xdr:cNvPr id="118" name="Straight Connector 145"/>
          <xdr:cNvSpPr>
            <a:spLocks/>
          </xdr:cNvSpPr>
        </xdr:nvSpPr>
        <xdr:spPr>
          <a:xfrm rot="10800000" flipV="1">
            <a:off x="149073482" y="49085074"/>
            <a:ext cx="123703" cy="450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9" name="Straight Connector 147"/>
          <xdr:cNvSpPr>
            <a:spLocks/>
          </xdr:cNvSpPr>
        </xdr:nvSpPr>
        <xdr:spPr>
          <a:xfrm rot="10800000" flipV="1">
            <a:off x="149064367" y="49051219"/>
            <a:ext cx="123703" cy="450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0" name="Straight Connector 148"/>
          <xdr:cNvSpPr>
            <a:spLocks/>
          </xdr:cNvSpPr>
        </xdr:nvSpPr>
        <xdr:spPr>
          <a:xfrm rot="5400000">
            <a:off x="148792871" y="49106805"/>
            <a:ext cx="67711" cy="11400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16</xdr:col>
      <xdr:colOff>438150</xdr:colOff>
      <xdr:row>96</xdr:row>
      <xdr:rowOff>47625</xdr:rowOff>
    </xdr:from>
    <xdr:to>
      <xdr:col>16</xdr:col>
      <xdr:colOff>2143125</xdr:colOff>
      <xdr:row>96</xdr:row>
      <xdr:rowOff>304800</xdr:rowOff>
    </xdr:to>
    <xdr:pic>
      <xdr:nvPicPr>
        <xdr:cNvPr id="121" name="22245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3506450" y="45996225"/>
          <a:ext cx="1704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</xdr:colOff>
      <xdr:row>96</xdr:row>
      <xdr:rowOff>123825</xdr:rowOff>
    </xdr:from>
    <xdr:to>
      <xdr:col>16</xdr:col>
      <xdr:colOff>676275</xdr:colOff>
      <xdr:row>96</xdr:row>
      <xdr:rowOff>400050</xdr:rowOff>
    </xdr:to>
    <xdr:sp>
      <xdr:nvSpPr>
        <xdr:cNvPr id="122" name="TextBox 151"/>
        <xdr:cNvSpPr txBox="1">
          <a:spLocks noChangeArrowheads="1"/>
        </xdr:cNvSpPr>
      </xdr:nvSpPr>
      <xdr:spPr>
        <a:xfrm>
          <a:off x="13077825" y="46072425"/>
          <a:ext cx="666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رستاق</a:t>
          </a:r>
        </a:p>
      </xdr:txBody>
    </xdr:sp>
    <xdr:clientData/>
  </xdr:twoCellAnchor>
  <xdr:twoCellAnchor>
    <xdr:from>
      <xdr:col>16</xdr:col>
      <xdr:colOff>1971675</xdr:colOff>
      <xdr:row>96</xdr:row>
      <xdr:rowOff>238125</xdr:rowOff>
    </xdr:from>
    <xdr:to>
      <xdr:col>17</xdr:col>
      <xdr:colOff>95250</xdr:colOff>
      <xdr:row>96</xdr:row>
      <xdr:rowOff>504825</xdr:rowOff>
    </xdr:to>
    <xdr:sp>
      <xdr:nvSpPr>
        <xdr:cNvPr id="123" name="TextBox 152"/>
        <xdr:cNvSpPr txBox="1">
          <a:spLocks noChangeArrowheads="1"/>
        </xdr:cNvSpPr>
      </xdr:nvSpPr>
      <xdr:spPr>
        <a:xfrm>
          <a:off x="15039975" y="46186725"/>
          <a:ext cx="657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جهان آباد</a:t>
          </a:r>
        </a:p>
      </xdr:txBody>
    </xdr:sp>
    <xdr:clientData/>
  </xdr:twoCellAnchor>
  <xdr:twoCellAnchor>
    <xdr:from>
      <xdr:col>16</xdr:col>
      <xdr:colOff>9525</xdr:colOff>
      <xdr:row>7</xdr:row>
      <xdr:rowOff>485775</xdr:rowOff>
    </xdr:from>
    <xdr:to>
      <xdr:col>16</xdr:col>
      <xdr:colOff>2247900</xdr:colOff>
      <xdr:row>9</xdr:row>
      <xdr:rowOff>190500</xdr:rowOff>
    </xdr:to>
    <xdr:grpSp>
      <xdr:nvGrpSpPr>
        <xdr:cNvPr id="124" name="Group 140"/>
        <xdr:cNvGrpSpPr>
          <a:grpSpLocks/>
        </xdr:cNvGrpSpPr>
      </xdr:nvGrpSpPr>
      <xdr:grpSpPr>
        <a:xfrm>
          <a:off x="13077825" y="3171825"/>
          <a:ext cx="2238375" cy="676275"/>
          <a:chOff x="0" y="0"/>
          <a:chExt cx="2693670" cy="762000"/>
        </a:xfrm>
        <a:solidFill>
          <a:srgbClr val="FFFFFF"/>
        </a:solidFill>
      </xdr:grpSpPr>
      <xdr:grpSp>
        <xdr:nvGrpSpPr>
          <xdr:cNvPr id="125" name="Group 141"/>
          <xdr:cNvGrpSpPr>
            <a:grpSpLocks/>
          </xdr:cNvGrpSpPr>
        </xdr:nvGrpSpPr>
        <xdr:grpSpPr>
          <a:xfrm>
            <a:off x="395969" y="247650"/>
            <a:ext cx="1820921" cy="514350"/>
            <a:chOff x="0" y="0"/>
            <a:chExt cx="1821180" cy="514350"/>
          </a:xfrm>
          <a:solidFill>
            <a:srgbClr val="FFFFFF"/>
          </a:solidFill>
        </xdr:grpSpPr>
        <xdr:sp>
          <xdr:nvSpPr>
            <xdr:cNvPr id="126" name="Straight Connector 150"/>
            <xdr:cNvSpPr>
              <a:spLocks/>
            </xdr:cNvSpPr>
          </xdr:nvSpPr>
          <xdr:spPr>
            <a:xfrm flipH="1">
              <a:off x="612372" y="364160"/>
              <a:ext cx="1203345" cy="10673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27" name="Straight Connector 153"/>
            <xdr:cNvSpPr>
              <a:spLocks/>
            </xdr:cNvSpPr>
          </xdr:nvSpPr>
          <xdr:spPr>
            <a:xfrm flipH="1">
              <a:off x="5008" y="364160"/>
              <a:ext cx="435717" cy="10673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28" name="Straight Connector 154"/>
            <xdr:cNvSpPr>
              <a:spLocks/>
            </xdr:cNvSpPr>
          </xdr:nvSpPr>
          <xdr:spPr>
            <a:xfrm>
              <a:off x="612372" y="9901"/>
              <a:ext cx="0" cy="364931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29" name="Straight Connector 155"/>
            <xdr:cNvSpPr>
              <a:spLocks/>
            </xdr:cNvSpPr>
          </xdr:nvSpPr>
          <xdr:spPr>
            <a:xfrm>
              <a:off x="452108" y="9901"/>
              <a:ext cx="0" cy="364931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30" name="Straight Connector 156"/>
            <xdr:cNvSpPr>
              <a:spLocks/>
            </xdr:cNvSpPr>
          </xdr:nvSpPr>
          <xdr:spPr>
            <a:xfrm>
              <a:off x="348756" y="-642"/>
              <a:ext cx="366968" cy="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31" name="Straight Connector 157"/>
            <xdr:cNvSpPr>
              <a:spLocks/>
            </xdr:cNvSpPr>
          </xdr:nvSpPr>
          <xdr:spPr>
            <a:xfrm>
              <a:off x="1816172" y="245988"/>
              <a:ext cx="0" cy="246888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32" name="Straight Connector 158"/>
            <xdr:cNvSpPr>
              <a:spLocks/>
            </xdr:cNvSpPr>
          </xdr:nvSpPr>
          <xdr:spPr>
            <a:xfrm>
              <a:off x="5008" y="267462"/>
              <a:ext cx="0" cy="246888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33" name="Straight Connector 159"/>
            <xdr:cNvSpPr>
              <a:spLocks/>
            </xdr:cNvSpPr>
          </xdr:nvSpPr>
          <xdr:spPr>
            <a:xfrm flipH="1">
              <a:off x="1150986" y="288936"/>
              <a:ext cx="103352" cy="171664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34" name="Straight Connector 160"/>
            <xdr:cNvSpPr>
              <a:spLocks/>
            </xdr:cNvSpPr>
          </xdr:nvSpPr>
          <xdr:spPr>
            <a:xfrm flipH="1">
              <a:off x="555005" y="106470"/>
              <a:ext cx="103352" cy="171664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35" name="Straight Connector 161"/>
            <xdr:cNvSpPr>
              <a:spLocks/>
            </xdr:cNvSpPr>
          </xdr:nvSpPr>
          <xdr:spPr>
            <a:xfrm flipH="1">
              <a:off x="153890" y="288936"/>
              <a:ext cx="103352" cy="171664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36" name="Straight Connector 162"/>
            <xdr:cNvSpPr>
              <a:spLocks/>
            </xdr:cNvSpPr>
          </xdr:nvSpPr>
          <xdr:spPr>
            <a:xfrm flipH="1">
              <a:off x="394741" y="74324"/>
              <a:ext cx="103352" cy="171664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137" name="Text Box 2"/>
          <xdr:cNvSpPr txBox="1">
            <a:spLocks noChangeArrowheads="1"/>
          </xdr:cNvSpPr>
        </xdr:nvSpPr>
        <xdr:spPr>
          <a:xfrm>
            <a:off x="2143488" y="461582"/>
            <a:ext cx="550182" cy="2897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یزد یک</a:t>
            </a:r>
          </a:p>
        </xdr:txBody>
      </xdr:sp>
      <xdr:sp>
        <xdr:nvSpPr>
          <xdr:cNvPr id="138" name="Text Box 2"/>
          <xdr:cNvSpPr txBox="1">
            <a:spLocks noChangeArrowheads="1"/>
          </xdr:cNvSpPr>
        </xdr:nvSpPr>
        <xdr:spPr>
          <a:xfrm>
            <a:off x="721904" y="0"/>
            <a:ext cx="527286" cy="2897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تابان</a:t>
            </a:r>
          </a:p>
        </xdr:txBody>
      </xdr:sp>
      <xdr:sp>
        <xdr:nvSpPr>
          <xdr:cNvPr id="139" name="Text Box 2"/>
          <xdr:cNvSpPr txBox="1">
            <a:spLocks noChangeArrowheads="1"/>
          </xdr:cNvSpPr>
        </xdr:nvSpPr>
        <xdr:spPr>
          <a:xfrm>
            <a:off x="0" y="440055"/>
            <a:ext cx="538734" cy="2897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یزد دو</a:t>
            </a:r>
          </a:p>
        </xdr:txBody>
      </xdr:sp>
    </xdr:grpSp>
    <xdr:clientData/>
  </xdr:twoCellAnchor>
  <xdr:twoCellAnchor>
    <xdr:from>
      <xdr:col>16</xdr:col>
      <xdr:colOff>38100</xdr:colOff>
      <xdr:row>3</xdr:row>
      <xdr:rowOff>123825</xdr:rowOff>
    </xdr:from>
    <xdr:to>
      <xdr:col>16</xdr:col>
      <xdr:colOff>2266950</xdr:colOff>
      <xdr:row>5</xdr:row>
      <xdr:rowOff>266700</xdr:rowOff>
    </xdr:to>
    <xdr:grpSp>
      <xdr:nvGrpSpPr>
        <xdr:cNvPr id="140" name="Group 163"/>
        <xdr:cNvGrpSpPr>
          <a:grpSpLocks/>
        </xdr:cNvGrpSpPr>
      </xdr:nvGrpSpPr>
      <xdr:grpSpPr>
        <a:xfrm>
          <a:off x="13106400" y="1038225"/>
          <a:ext cx="2228850" cy="942975"/>
          <a:chOff x="0" y="0"/>
          <a:chExt cx="2228850" cy="754380"/>
        </a:xfrm>
        <a:solidFill>
          <a:srgbClr val="FFFFFF"/>
        </a:solidFill>
      </xdr:grpSpPr>
      <xdr:grpSp>
        <xdr:nvGrpSpPr>
          <xdr:cNvPr id="141" name="Group 164"/>
          <xdr:cNvGrpSpPr>
            <a:grpSpLocks/>
          </xdr:cNvGrpSpPr>
        </xdr:nvGrpSpPr>
        <xdr:grpSpPr>
          <a:xfrm>
            <a:off x="445770" y="240081"/>
            <a:ext cx="1279360" cy="514299"/>
            <a:chOff x="0" y="0"/>
            <a:chExt cx="1279526" cy="514350"/>
          </a:xfrm>
          <a:solidFill>
            <a:srgbClr val="FFFFFF"/>
          </a:solidFill>
        </xdr:grpSpPr>
        <xdr:sp>
          <xdr:nvSpPr>
            <xdr:cNvPr id="142" name="Straight Connector 168"/>
            <xdr:cNvSpPr>
              <a:spLocks/>
            </xdr:cNvSpPr>
          </xdr:nvSpPr>
          <xdr:spPr>
            <a:xfrm flipH="1">
              <a:off x="611613" y="361974"/>
              <a:ext cx="666633" cy="7587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43" name="Straight Connector 169"/>
            <xdr:cNvSpPr>
              <a:spLocks/>
            </xdr:cNvSpPr>
          </xdr:nvSpPr>
          <xdr:spPr>
            <a:xfrm flipH="1">
              <a:off x="1919" y="377147"/>
              <a:ext cx="580905" cy="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44" name="Straight Connector 170"/>
            <xdr:cNvSpPr>
              <a:spLocks/>
            </xdr:cNvSpPr>
          </xdr:nvSpPr>
          <xdr:spPr>
            <a:xfrm>
              <a:off x="611613" y="11444"/>
              <a:ext cx="0" cy="365703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45" name="Straight Connector 171"/>
            <xdr:cNvSpPr>
              <a:spLocks/>
            </xdr:cNvSpPr>
          </xdr:nvSpPr>
          <xdr:spPr>
            <a:xfrm>
              <a:off x="582824" y="11444"/>
              <a:ext cx="0" cy="365703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46" name="Straight Connector 172"/>
            <xdr:cNvSpPr>
              <a:spLocks/>
            </xdr:cNvSpPr>
          </xdr:nvSpPr>
          <xdr:spPr>
            <a:xfrm>
              <a:off x="344832" y="3858"/>
              <a:ext cx="371382" cy="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47" name="Straight Connector 173"/>
            <xdr:cNvSpPr>
              <a:spLocks/>
            </xdr:cNvSpPr>
          </xdr:nvSpPr>
          <xdr:spPr>
            <a:xfrm>
              <a:off x="1278246" y="247660"/>
              <a:ext cx="0" cy="243802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48" name="Straight Connector 174"/>
            <xdr:cNvSpPr>
              <a:spLocks/>
            </xdr:cNvSpPr>
          </xdr:nvSpPr>
          <xdr:spPr>
            <a:xfrm>
              <a:off x="1919" y="270548"/>
              <a:ext cx="0" cy="243802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49" name="Straight Connector 175"/>
            <xdr:cNvSpPr>
              <a:spLocks/>
            </xdr:cNvSpPr>
          </xdr:nvSpPr>
          <xdr:spPr>
            <a:xfrm flipH="1">
              <a:off x="821136" y="285721"/>
              <a:ext cx="104921" cy="175265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50" name="Straight Connector 176"/>
            <xdr:cNvSpPr>
              <a:spLocks/>
            </xdr:cNvSpPr>
          </xdr:nvSpPr>
          <xdr:spPr>
            <a:xfrm flipH="1">
              <a:off x="554355" y="102870"/>
              <a:ext cx="104921" cy="175265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51" name="Straight Connector 177"/>
            <xdr:cNvSpPr>
              <a:spLocks/>
            </xdr:cNvSpPr>
          </xdr:nvSpPr>
          <xdr:spPr>
            <a:xfrm flipH="1">
              <a:off x="144906" y="293308"/>
              <a:ext cx="104921" cy="175265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52" name="Straight Connector 178"/>
            <xdr:cNvSpPr>
              <a:spLocks/>
            </xdr:cNvSpPr>
          </xdr:nvSpPr>
          <xdr:spPr>
            <a:xfrm flipH="1">
              <a:off x="525885" y="72395"/>
              <a:ext cx="104921" cy="175265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153" name="Text Box 2"/>
          <xdr:cNvSpPr txBox="1">
            <a:spLocks noChangeArrowheads="1"/>
          </xdr:cNvSpPr>
        </xdr:nvSpPr>
        <xdr:spPr>
          <a:xfrm>
            <a:off x="1638205" y="441878"/>
            <a:ext cx="590645" cy="2819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یزد دو</a:t>
            </a:r>
          </a:p>
        </xdr:txBody>
      </xdr:sp>
      <xdr:sp>
        <xdr:nvSpPr>
          <xdr:cNvPr id="154" name="Text Box 2"/>
          <xdr:cNvSpPr txBox="1">
            <a:spLocks noChangeArrowheads="1"/>
          </xdr:cNvSpPr>
        </xdr:nvSpPr>
        <xdr:spPr>
          <a:xfrm>
            <a:off x="800157" y="0"/>
            <a:ext cx="533252" cy="2894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سرو</a:t>
            </a:r>
          </a:p>
        </xdr:txBody>
      </xdr:sp>
      <xdr:sp>
        <xdr:nvSpPr>
          <xdr:cNvPr id="155" name="Text Box 2"/>
          <xdr:cNvSpPr txBox="1">
            <a:spLocks noChangeArrowheads="1"/>
          </xdr:cNvSpPr>
        </xdr:nvSpPr>
        <xdr:spPr>
          <a:xfrm>
            <a:off x="0" y="434334"/>
            <a:ext cx="656954" cy="2894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اصفهان</a:t>
            </a:r>
          </a:p>
        </xdr:txBody>
      </xdr:sp>
    </xdr:grpSp>
    <xdr:clientData/>
  </xdr:twoCellAnchor>
  <xdr:twoCellAnchor>
    <xdr:from>
      <xdr:col>16</xdr:col>
      <xdr:colOff>161925</xdr:colOff>
      <xdr:row>35</xdr:row>
      <xdr:rowOff>352425</xdr:rowOff>
    </xdr:from>
    <xdr:to>
      <xdr:col>16</xdr:col>
      <xdr:colOff>2390775</xdr:colOff>
      <xdr:row>37</xdr:row>
      <xdr:rowOff>276225</xdr:rowOff>
    </xdr:to>
    <xdr:grpSp>
      <xdr:nvGrpSpPr>
        <xdr:cNvPr id="156" name="Group 199"/>
        <xdr:cNvGrpSpPr>
          <a:grpSpLocks/>
        </xdr:cNvGrpSpPr>
      </xdr:nvGrpSpPr>
      <xdr:grpSpPr>
        <a:xfrm>
          <a:off x="13230225" y="15287625"/>
          <a:ext cx="2228850" cy="933450"/>
          <a:chOff x="0" y="0"/>
          <a:chExt cx="2228850" cy="754380"/>
        </a:xfrm>
        <a:solidFill>
          <a:srgbClr val="FFFFFF"/>
        </a:solidFill>
      </xdr:grpSpPr>
      <xdr:grpSp>
        <xdr:nvGrpSpPr>
          <xdr:cNvPr id="157" name="Group 200"/>
          <xdr:cNvGrpSpPr>
            <a:grpSpLocks/>
          </xdr:cNvGrpSpPr>
        </xdr:nvGrpSpPr>
        <xdr:grpSpPr>
          <a:xfrm>
            <a:off x="0" y="0"/>
            <a:ext cx="2228850" cy="754380"/>
            <a:chOff x="0" y="0"/>
            <a:chExt cx="2228850" cy="754380"/>
          </a:xfrm>
          <a:solidFill>
            <a:srgbClr val="FFFFFF"/>
          </a:solidFill>
        </xdr:grpSpPr>
        <xdr:grpSp>
          <xdr:nvGrpSpPr>
            <xdr:cNvPr id="158" name="Group 203"/>
            <xdr:cNvGrpSpPr>
              <a:grpSpLocks/>
            </xdr:cNvGrpSpPr>
          </xdr:nvGrpSpPr>
          <xdr:grpSpPr>
            <a:xfrm>
              <a:off x="445770" y="240081"/>
              <a:ext cx="1279360" cy="514299"/>
              <a:chOff x="0" y="0"/>
              <a:chExt cx="1279526" cy="514350"/>
            </a:xfrm>
            <a:solidFill>
              <a:srgbClr val="FFFFFF"/>
            </a:solidFill>
          </xdr:grpSpPr>
          <xdr:sp>
            <xdr:nvSpPr>
              <xdr:cNvPr id="159" name="Straight Connector 207"/>
              <xdr:cNvSpPr>
                <a:spLocks/>
              </xdr:cNvSpPr>
            </xdr:nvSpPr>
            <xdr:spPr>
              <a:xfrm flipH="1">
                <a:off x="611613" y="360431"/>
                <a:ext cx="666633" cy="7715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60" name="Straight Connector 208"/>
              <xdr:cNvSpPr>
                <a:spLocks/>
              </xdr:cNvSpPr>
            </xdr:nvSpPr>
            <xdr:spPr>
              <a:xfrm flipH="1">
                <a:off x="1919" y="375733"/>
                <a:ext cx="580905" cy="0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61" name="Straight Connector 209"/>
              <xdr:cNvSpPr>
                <a:spLocks/>
              </xdr:cNvSpPr>
            </xdr:nvSpPr>
            <xdr:spPr>
              <a:xfrm>
                <a:off x="611613" y="6301"/>
                <a:ext cx="0" cy="369432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62" name="Straight Connector 210"/>
              <xdr:cNvSpPr>
                <a:spLocks/>
              </xdr:cNvSpPr>
            </xdr:nvSpPr>
            <xdr:spPr>
              <a:xfrm>
                <a:off x="582824" y="6301"/>
                <a:ext cx="0" cy="369432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63" name="Straight Connector 211"/>
              <xdr:cNvSpPr>
                <a:spLocks/>
              </xdr:cNvSpPr>
            </xdr:nvSpPr>
            <xdr:spPr>
              <a:xfrm>
                <a:off x="344832" y="-1285"/>
                <a:ext cx="371382" cy="0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64" name="Straight Connector 212"/>
              <xdr:cNvSpPr>
                <a:spLocks/>
              </xdr:cNvSpPr>
            </xdr:nvSpPr>
            <xdr:spPr>
              <a:xfrm>
                <a:off x="1278246" y="244959"/>
                <a:ext cx="0" cy="246374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65" name="Straight Connector 213"/>
              <xdr:cNvSpPr>
                <a:spLocks/>
              </xdr:cNvSpPr>
            </xdr:nvSpPr>
            <xdr:spPr>
              <a:xfrm>
                <a:off x="1919" y="267976"/>
                <a:ext cx="0" cy="246374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66" name="Straight Connector 214"/>
              <xdr:cNvSpPr>
                <a:spLocks/>
              </xdr:cNvSpPr>
            </xdr:nvSpPr>
            <xdr:spPr>
              <a:xfrm flipH="1">
                <a:off x="821136" y="283407"/>
                <a:ext cx="104921" cy="177065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67" name="Straight Connector 215"/>
              <xdr:cNvSpPr>
                <a:spLocks/>
              </xdr:cNvSpPr>
            </xdr:nvSpPr>
            <xdr:spPr>
              <a:xfrm flipH="1">
                <a:off x="554355" y="98627"/>
                <a:ext cx="104921" cy="177065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68" name="Straight Connector 216"/>
              <xdr:cNvSpPr>
                <a:spLocks/>
              </xdr:cNvSpPr>
            </xdr:nvSpPr>
            <xdr:spPr>
              <a:xfrm flipH="1">
                <a:off x="144906" y="291122"/>
                <a:ext cx="104921" cy="177065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69" name="Straight Connector 217"/>
              <xdr:cNvSpPr>
                <a:spLocks/>
              </xdr:cNvSpPr>
            </xdr:nvSpPr>
            <xdr:spPr>
              <a:xfrm flipH="1">
                <a:off x="525885" y="67894"/>
                <a:ext cx="104921" cy="177065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sp>
          <xdr:nvSpPr>
            <xdr:cNvPr id="170" name="Text Box 2"/>
            <xdr:cNvSpPr txBox="1">
              <a:spLocks noChangeArrowheads="1"/>
            </xdr:cNvSpPr>
          </xdr:nvSpPr>
          <xdr:spPr>
            <a:xfrm>
              <a:off x="1638205" y="438861"/>
              <a:ext cx="590645" cy="28477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</a:rPr>
                <a:t>سورمق</a:t>
              </a:r>
            </a:p>
          </xdr:txBody>
        </xdr:sp>
        <xdr:sp>
          <xdr:nvSpPr>
            <xdr:cNvPr id="171" name="Text Box 2"/>
            <xdr:cNvSpPr txBox="1">
              <a:spLocks noChangeArrowheads="1"/>
            </xdr:cNvSpPr>
          </xdr:nvSpPr>
          <xdr:spPr>
            <a:xfrm>
              <a:off x="800157" y="0"/>
              <a:ext cx="533252" cy="28477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</a:rPr>
                <a:t>ابرکوه</a:t>
              </a:r>
            </a:p>
          </xdr:txBody>
        </xdr:sp>
        <xdr:sp>
          <xdr:nvSpPr>
            <xdr:cNvPr id="172" name="Text Box 2"/>
            <xdr:cNvSpPr txBox="1">
              <a:spLocks noChangeArrowheads="1"/>
            </xdr:cNvSpPr>
          </xdr:nvSpPr>
          <xdr:spPr>
            <a:xfrm>
              <a:off x="0" y="431128"/>
              <a:ext cx="656954" cy="29251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</a:rPr>
                <a:t>سرمد</a:t>
              </a:r>
            </a:p>
          </xdr:txBody>
        </xdr:sp>
      </xdr:grpSp>
      <xdr:sp>
        <xdr:nvSpPr>
          <xdr:cNvPr id="173" name="Straight Connector 201"/>
          <xdr:cNvSpPr>
            <a:spLocks/>
          </xdr:cNvSpPr>
        </xdr:nvSpPr>
        <xdr:spPr>
          <a:xfrm flipH="1">
            <a:off x="1219181" y="515807"/>
            <a:ext cx="95283" cy="15389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4" name="Straight Connector 202"/>
          <xdr:cNvSpPr>
            <a:spLocks/>
          </xdr:cNvSpPr>
        </xdr:nvSpPr>
        <xdr:spPr>
          <a:xfrm flipH="1">
            <a:off x="628536" y="562013"/>
            <a:ext cx="95283" cy="161626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16</xdr:col>
      <xdr:colOff>381000</xdr:colOff>
      <xdr:row>38</xdr:row>
      <xdr:rowOff>152400</xdr:rowOff>
    </xdr:from>
    <xdr:to>
      <xdr:col>16</xdr:col>
      <xdr:colOff>2028825</xdr:colOff>
      <xdr:row>38</xdr:row>
      <xdr:rowOff>371475</xdr:rowOff>
    </xdr:to>
    <xdr:pic>
      <xdr:nvPicPr>
        <xdr:cNvPr id="175" name="222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449300" y="16602075"/>
          <a:ext cx="16478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123825</xdr:colOff>
      <xdr:row>38</xdr:row>
      <xdr:rowOff>104775</xdr:rowOff>
    </xdr:from>
    <xdr:to>
      <xdr:col>16</xdr:col>
      <xdr:colOff>790575</xdr:colOff>
      <xdr:row>38</xdr:row>
      <xdr:rowOff>381000</xdr:rowOff>
    </xdr:to>
    <xdr:sp>
      <xdr:nvSpPr>
        <xdr:cNvPr id="176" name="TextBox 219"/>
        <xdr:cNvSpPr txBox="1">
          <a:spLocks noChangeArrowheads="1"/>
        </xdr:cNvSpPr>
      </xdr:nvSpPr>
      <xdr:spPr>
        <a:xfrm>
          <a:off x="13192125" y="16554450"/>
          <a:ext cx="666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سرو</a:t>
          </a:r>
        </a:p>
      </xdr:txBody>
    </xdr:sp>
    <xdr:clientData/>
  </xdr:twoCellAnchor>
  <xdr:twoCellAnchor>
    <xdr:from>
      <xdr:col>16</xdr:col>
      <xdr:colOff>1943100</xdr:colOff>
      <xdr:row>38</xdr:row>
      <xdr:rowOff>133350</xdr:rowOff>
    </xdr:from>
    <xdr:to>
      <xdr:col>17</xdr:col>
      <xdr:colOff>66675</xdr:colOff>
      <xdr:row>38</xdr:row>
      <xdr:rowOff>352425</xdr:rowOff>
    </xdr:to>
    <xdr:sp>
      <xdr:nvSpPr>
        <xdr:cNvPr id="177" name="TextBox 220"/>
        <xdr:cNvSpPr txBox="1">
          <a:spLocks noChangeArrowheads="1"/>
        </xdr:cNvSpPr>
      </xdr:nvSpPr>
      <xdr:spPr>
        <a:xfrm>
          <a:off x="15011400" y="16583025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متین</a:t>
          </a:r>
        </a:p>
      </xdr:txBody>
    </xdr:sp>
    <xdr:clientData/>
  </xdr:twoCellAnchor>
  <xdr:twoCellAnchor editAs="oneCell">
    <xdr:from>
      <xdr:col>16</xdr:col>
      <xdr:colOff>323850</xdr:colOff>
      <xdr:row>80</xdr:row>
      <xdr:rowOff>85725</xdr:rowOff>
    </xdr:from>
    <xdr:to>
      <xdr:col>16</xdr:col>
      <xdr:colOff>1971675</xdr:colOff>
      <xdr:row>80</xdr:row>
      <xdr:rowOff>304800</xdr:rowOff>
    </xdr:to>
    <xdr:pic>
      <xdr:nvPicPr>
        <xdr:cNvPr id="178" name="222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92150" y="37366575"/>
          <a:ext cx="16478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</xdr:colOff>
      <xdr:row>80</xdr:row>
      <xdr:rowOff>47625</xdr:rowOff>
    </xdr:from>
    <xdr:to>
      <xdr:col>16</xdr:col>
      <xdr:colOff>676275</xdr:colOff>
      <xdr:row>80</xdr:row>
      <xdr:rowOff>314325</xdr:rowOff>
    </xdr:to>
    <xdr:sp>
      <xdr:nvSpPr>
        <xdr:cNvPr id="179" name="TextBox 222"/>
        <xdr:cNvSpPr txBox="1">
          <a:spLocks noChangeArrowheads="1"/>
        </xdr:cNvSpPr>
      </xdr:nvSpPr>
      <xdr:spPr>
        <a:xfrm>
          <a:off x="13077825" y="37328475"/>
          <a:ext cx="666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یزد دو</a:t>
          </a:r>
        </a:p>
      </xdr:txBody>
    </xdr:sp>
    <xdr:clientData/>
  </xdr:twoCellAnchor>
  <xdr:twoCellAnchor>
    <xdr:from>
      <xdr:col>16</xdr:col>
      <xdr:colOff>1885950</xdr:colOff>
      <xdr:row>80</xdr:row>
      <xdr:rowOff>66675</xdr:rowOff>
    </xdr:from>
    <xdr:to>
      <xdr:col>17</xdr:col>
      <xdr:colOff>9525</xdr:colOff>
      <xdr:row>81</xdr:row>
      <xdr:rowOff>19050</xdr:rowOff>
    </xdr:to>
    <xdr:sp>
      <xdr:nvSpPr>
        <xdr:cNvPr id="180" name="TextBox 223"/>
        <xdr:cNvSpPr txBox="1">
          <a:spLocks noChangeArrowheads="1"/>
        </xdr:cNvSpPr>
      </xdr:nvSpPr>
      <xdr:spPr>
        <a:xfrm>
          <a:off x="14954250" y="37347525"/>
          <a:ext cx="657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میبد</a:t>
          </a:r>
        </a:p>
      </xdr:txBody>
    </xdr:sp>
    <xdr:clientData/>
  </xdr:twoCellAnchor>
  <xdr:twoCellAnchor editAs="oneCell">
    <xdr:from>
      <xdr:col>16</xdr:col>
      <xdr:colOff>476250</xdr:colOff>
      <xdr:row>39</xdr:row>
      <xdr:rowOff>200025</xdr:rowOff>
    </xdr:from>
    <xdr:to>
      <xdr:col>16</xdr:col>
      <xdr:colOff>2124075</xdr:colOff>
      <xdr:row>39</xdr:row>
      <xdr:rowOff>419100</xdr:rowOff>
    </xdr:to>
    <xdr:pic>
      <xdr:nvPicPr>
        <xdr:cNvPr id="181" name="222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544550" y="17154525"/>
          <a:ext cx="16478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76200</xdr:colOff>
      <xdr:row>39</xdr:row>
      <xdr:rowOff>142875</xdr:rowOff>
    </xdr:from>
    <xdr:to>
      <xdr:col>16</xdr:col>
      <xdr:colOff>742950</xdr:colOff>
      <xdr:row>39</xdr:row>
      <xdr:rowOff>409575</xdr:rowOff>
    </xdr:to>
    <xdr:sp>
      <xdr:nvSpPr>
        <xdr:cNvPr id="182" name="TextBox 187"/>
        <xdr:cNvSpPr txBox="1">
          <a:spLocks noChangeArrowheads="1"/>
        </xdr:cNvSpPr>
      </xdr:nvSpPr>
      <xdr:spPr>
        <a:xfrm>
          <a:off x="13144500" y="17097375"/>
          <a:ext cx="666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نخلستان</a:t>
          </a:r>
        </a:p>
      </xdr:txBody>
    </xdr:sp>
    <xdr:clientData/>
  </xdr:twoCellAnchor>
  <xdr:twoCellAnchor>
    <xdr:from>
      <xdr:col>16</xdr:col>
      <xdr:colOff>2066925</xdr:colOff>
      <xdr:row>39</xdr:row>
      <xdr:rowOff>190500</xdr:rowOff>
    </xdr:from>
    <xdr:to>
      <xdr:col>17</xdr:col>
      <xdr:colOff>200025</xdr:colOff>
      <xdr:row>39</xdr:row>
      <xdr:rowOff>419100</xdr:rowOff>
    </xdr:to>
    <xdr:sp>
      <xdr:nvSpPr>
        <xdr:cNvPr id="183" name="TextBox 188"/>
        <xdr:cNvSpPr txBox="1">
          <a:spLocks noChangeArrowheads="1"/>
        </xdr:cNvSpPr>
      </xdr:nvSpPr>
      <xdr:spPr>
        <a:xfrm>
          <a:off x="15135225" y="17145000"/>
          <a:ext cx="666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چغارت</a:t>
          </a:r>
        </a:p>
      </xdr:txBody>
    </xdr:sp>
    <xdr:clientData/>
  </xdr:twoCellAnchor>
  <xdr:twoCellAnchor editAs="oneCell">
    <xdr:from>
      <xdr:col>16</xdr:col>
      <xdr:colOff>428625</xdr:colOff>
      <xdr:row>54</xdr:row>
      <xdr:rowOff>133350</xdr:rowOff>
    </xdr:from>
    <xdr:to>
      <xdr:col>16</xdr:col>
      <xdr:colOff>2047875</xdr:colOff>
      <xdr:row>54</xdr:row>
      <xdr:rowOff>390525</xdr:rowOff>
    </xdr:to>
    <xdr:pic>
      <xdr:nvPicPr>
        <xdr:cNvPr id="184" name="2372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3496925" y="2436495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85725</xdr:colOff>
      <xdr:row>54</xdr:row>
      <xdr:rowOff>142875</xdr:rowOff>
    </xdr:from>
    <xdr:to>
      <xdr:col>16</xdr:col>
      <xdr:colOff>752475</xdr:colOff>
      <xdr:row>54</xdr:row>
      <xdr:rowOff>409575</xdr:rowOff>
    </xdr:to>
    <xdr:sp>
      <xdr:nvSpPr>
        <xdr:cNvPr id="185" name="TextBox 194"/>
        <xdr:cNvSpPr txBox="1">
          <a:spLocks noChangeArrowheads="1"/>
        </xdr:cNvSpPr>
      </xdr:nvSpPr>
      <xdr:spPr>
        <a:xfrm>
          <a:off x="13154025" y="24374475"/>
          <a:ext cx="666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هرات</a:t>
          </a:r>
        </a:p>
      </xdr:txBody>
    </xdr:sp>
    <xdr:clientData/>
  </xdr:twoCellAnchor>
  <xdr:twoCellAnchor>
    <xdr:from>
      <xdr:col>16</xdr:col>
      <xdr:colOff>2066925</xdr:colOff>
      <xdr:row>54</xdr:row>
      <xdr:rowOff>104775</xdr:rowOff>
    </xdr:from>
    <xdr:to>
      <xdr:col>17</xdr:col>
      <xdr:colOff>190500</xdr:colOff>
      <xdr:row>54</xdr:row>
      <xdr:rowOff>381000</xdr:rowOff>
    </xdr:to>
    <xdr:sp>
      <xdr:nvSpPr>
        <xdr:cNvPr id="186" name="TextBox 195"/>
        <xdr:cNvSpPr txBox="1">
          <a:spLocks noChangeArrowheads="1"/>
        </xdr:cNvSpPr>
      </xdr:nvSpPr>
      <xdr:spPr>
        <a:xfrm>
          <a:off x="15135225" y="24336375"/>
          <a:ext cx="6572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فولاد</a:t>
          </a:r>
        </a:p>
      </xdr:txBody>
    </xdr:sp>
    <xdr:clientData/>
  </xdr:twoCellAnchor>
  <xdr:twoCellAnchor editAs="oneCell">
    <xdr:from>
      <xdr:col>16</xdr:col>
      <xdr:colOff>428625</xdr:colOff>
      <xdr:row>69</xdr:row>
      <xdr:rowOff>161925</xdr:rowOff>
    </xdr:from>
    <xdr:to>
      <xdr:col>16</xdr:col>
      <xdr:colOff>2076450</xdr:colOff>
      <xdr:row>69</xdr:row>
      <xdr:rowOff>381000</xdr:rowOff>
    </xdr:to>
    <xdr:pic>
      <xdr:nvPicPr>
        <xdr:cNvPr id="187" name="222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496925" y="31575375"/>
          <a:ext cx="16478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104775</xdr:colOff>
      <xdr:row>69</xdr:row>
      <xdr:rowOff>123825</xdr:rowOff>
    </xdr:from>
    <xdr:to>
      <xdr:col>16</xdr:col>
      <xdr:colOff>771525</xdr:colOff>
      <xdr:row>69</xdr:row>
      <xdr:rowOff>390525</xdr:rowOff>
    </xdr:to>
    <xdr:sp>
      <xdr:nvSpPr>
        <xdr:cNvPr id="188" name="TextBox 197"/>
        <xdr:cNvSpPr txBox="1">
          <a:spLocks noChangeArrowheads="1"/>
        </xdr:cNvSpPr>
      </xdr:nvSpPr>
      <xdr:spPr>
        <a:xfrm>
          <a:off x="13173075" y="31537275"/>
          <a:ext cx="666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یزد دو</a:t>
          </a:r>
        </a:p>
      </xdr:txBody>
    </xdr:sp>
    <xdr:clientData/>
  </xdr:twoCellAnchor>
  <xdr:twoCellAnchor>
    <xdr:from>
      <xdr:col>16</xdr:col>
      <xdr:colOff>1838325</xdr:colOff>
      <xdr:row>69</xdr:row>
      <xdr:rowOff>266700</xdr:rowOff>
    </xdr:from>
    <xdr:to>
      <xdr:col>17</xdr:col>
      <xdr:colOff>47625</xdr:colOff>
      <xdr:row>70</xdr:row>
      <xdr:rowOff>219075</xdr:rowOff>
    </xdr:to>
    <xdr:sp>
      <xdr:nvSpPr>
        <xdr:cNvPr id="189" name="TextBox 198"/>
        <xdr:cNvSpPr txBox="1">
          <a:spLocks noChangeArrowheads="1"/>
        </xdr:cNvSpPr>
      </xdr:nvSpPr>
      <xdr:spPr>
        <a:xfrm>
          <a:off x="14906625" y="31680150"/>
          <a:ext cx="7429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دروازه قرآن</a:t>
          </a:r>
        </a:p>
      </xdr:txBody>
    </xdr:sp>
    <xdr:clientData/>
  </xdr:twoCellAnchor>
  <xdr:twoCellAnchor editAs="oneCell">
    <xdr:from>
      <xdr:col>16</xdr:col>
      <xdr:colOff>428625</xdr:colOff>
      <xdr:row>100</xdr:row>
      <xdr:rowOff>57150</xdr:rowOff>
    </xdr:from>
    <xdr:to>
      <xdr:col>16</xdr:col>
      <xdr:colOff>2133600</xdr:colOff>
      <xdr:row>100</xdr:row>
      <xdr:rowOff>314325</xdr:rowOff>
    </xdr:to>
    <xdr:pic>
      <xdr:nvPicPr>
        <xdr:cNvPr id="190" name="22245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3496925" y="48139350"/>
          <a:ext cx="1704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100</xdr:row>
      <xdr:rowOff>133350</xdr:rowOff>
    </xdr:from>
    <xdr:to>
      <xdr:col>16</xdr:col>
      <xdr:colOff>666750</xdr:colOff>
      <xdr:row>100</xdr:row>
      <xdr:rowOff>400050</xdr:rowOff>
    </xdr:to>
    <xdr:sp>
      <xdr:nvSpPr>
        <xdr:cNvPr id="191" name="TextBox 200"/>
        <xdr:cNvSpPr txBox="1">
          <a:spLocks noChangeArrowheads="1"/>
        </xdr:cNvSpPr>
      </xdr:nvSpPr>
      <xdr:spPr>
        <a:xfrm>
          <a:off x="13068300" y="48215550"/>
          <a:ext cx="666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یزد دو</a:t>
          </a:r>
        </a:p>
      </xdr:txBody>
    </xdr:sp>
    <xdr:clientData/>
  </xdr:twoCellAnchor>
  <xdr:twoCellAnchor>
    <xdr:from>
      <xdr:col>16</xdr:col>
      <xdr:colOff>1962150</xdr:colOff>
      <xdr:row>100</xdr:row>
      <xdr:rowOff>238125</xdr:rowOff>
    </xdr:from>
    <xdr:to>
      <xdr:col>17</xdr:col>
      <xdr:colOff>85725</xdr:colOff>
      <xdr:row>100</xdr:row>
      <xdr:rowOff>514350</xdr:rowOff>
    </xdr:to>
    <xdr:sp>
      <xdr:nvSpPr>
        <xdr:cNvPr id="192" name="TextBox 203"/>
        <xdr:cNvSpPr txBox="1">
          <a:spLocks noChangeArrowheads="1"/>
        </xdr:cNvSpPr>
      </xdr:nvSpPr>
      <xdr:spPr>
        <a:xfrm>
          <a:off x="15030450" y="48320325"/>
          <a:ext cx="6572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پارس بوتیل</a:t>
          </a:r>
        </a:p>
      </xdr:txBody>
    </xdr:sp>
    <xdr:clientData/>
  </xdr:twoCellAnchor>
  <xdr:twoCellAnchor editAs="oneCell">
    <xdr:from>
      <xdr:col>16</xdr:col>
      <xdr:colOff>428625</xdr:colOff>
      <xdr:row>101</xdr:row>
      <xdr:rowOff>38100</xdr:rowOff>
    </xdr:from>
    <xdr:to>
      <xdr:col>16</xdr:col>
      <xdr:colOff>2133600</xdr:colOff>
      <xdr:row>101</xdr:row>
      <xdr:rowOff>295275</xdr:rowOff>
    </xdr:to>
    <xdr:pic>
      <xdr:nvPicPr>
        <xdr:cNvPr id="193" name="22245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3496925" y="48653700"/>
          <a:ext cx="1704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101</xdr:row>
      <xdr:rowOff>114300</xdr:rowOff>
    </xdr:from>
    <xdr:to>
      <xdr:col>16</xdr:col>
      <xdr:colOff>666750</xdr:colOff>
      <xdr:row>101</xdr:row>
      <xdr:rowOff>390525</xdr:rowOff>
    </xdr:to>
    <xdr:sp>
      <xdr:nvSpPr>
        <xdr:cNvPr id="194" name="TextBox 221"/>
        <xdr:cNvSpPr txBox="1">
          <a:spLocks noChangeArrowheads="1"/>
        </xdr:cNvSpPr>
      </xdr:nvSpPr>
      <xdr:spPr>
        <a:xfrm>
          <a:off x="13068300" y="48729900"/>
          <a:ext cx="666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میبد</a:t>
          </a:r>
        </a:p>
      </xdr:txBody>
    </xdr:sp>
    <xdr:clientData/>
  </xdr:twoCellAnchor>
  <xdr:twoCellAnchor>
    <xdr:from>
      <xdr:col>16</xdr:col>
      <xdr:colOff>1962150</xdr:colOff>
      <xdr:row>101</xdr:row>
      <xdr:rowOff>228600</xdr:rowOff>
    </xdr:from>
    <xdr:to>
      <xdr:col>17</xdr:col>
      <xdr:colOff>85725</xdr:colOff>
      <xdr:row>101</xdr:row>
      <xdr:rowOff>495300</xdr:rowOff>
    </xdr:to>
    <xdr:sp>
      <xdr:nvSpPr>
        <xdr:cNvPr id="195" name="TextBox 224"/>
        <xdr:cNvSpPr txBox="1">
          <a:spLocks noChangeArrowheads="1"/>
        </xdr:cNvSpPr>
      </xdr:nvSpPr>
      <xdr:spPr>
        <a:xfrm>
          <a:off x="15030450" y="48844200"/>
          <a:ext cx="657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شمش</a:t>
          </a:r>
        </a:p>
      </xdr:txBody>
    </xdr:sp>
    <xdr:clientData/>
  </xdr:twoCellAnchor>
  <xdr:twoCellAnchor editAs="oneCell">
    <xdr:from>
      <xdr:col>16</xdr:col>
      <xdr:colOff>428625</xdr:colOff>
      <xdr:row>102</xdr:row>
      <xdr:rowOff>95250</xdr:rowOff>
    </xdr:from>
    <xdr:to>
      <xdr:col>16</xdr:col>
      <xdr:colOff>2133600</xdr:colOff>
      <xdr:row>102</xdr:row>
      <xdr:rowOff>352425</xdr:rowOff>
    </xdr:to>
    <xdr:pic>
      <xdr:nvPicPr>
        <xdr:cNvPr id="196" name="22245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3496925" y="49244250"/>
          <a:ext cx="1704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102</xdr:row>
      <xdr:rowOff>171450</xdr:rowOff>
    </xdr:from>
    <xdr:to>
      <xdr:col>16</xdr:col>
      <xdr:colOff>666750</xdr:colOff>
      <xdr:row>102</xdr:row>
      <xdr:rowOff>447675</xdr:rowOff>
    </xdr:to>
    <xdr:sp>
      <xdr:nvSpPr>
        <xdr:cNvPr id="197" name="TextBox 226"/>
        <xdr:cNvSpPr txBox="1">
          <a:spLocks noChangeArrowheads="1"/>
        </xdr:cNvSpPr>
      </xdr:nvSpPr>
      <xdr:spPr>
        <a:xfrm>
          <a:off x="13068300" y="49320450"/>
          <a:ext cx="666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حدید</a:t>
          </a:r>
        </a:p>
      </xdr:txBody>
    </xdr:sp>
    <xdr:clientData/>
  </xdr:twoCellAnchor>
  <xdr:twoCellAnchor>
    <xdr:from>
      <xdr:col>16</xdr:col>
      <xdr:colOff>1962150</xdr:colOff>
      <xdr:row>102</xdr:row>
      <xdr:rowOff>285750</xdr:rowOff>
    </xdr:from>
    <xdr:to>
      <xdr:col>17</xdr:col>
      <xdr:colOff>85725</xdr:colOff>
      <xdr:row>102</xdr:row>
      <xdr:rowOff>533400</xdr:rowOff>
    </xdr:to>
    <xdr:sp>
      <xdr:nvSpPr>
        <xdr:cNvPr id="198" name="TextBox 227"/>
        <xdr:cNvSpPr txBox="1">
          <a:spLocks noChangeArrowheads="1"/>
        </xdr:cNvSpPr>
      </xdr:nvSpPr>
      <xdr:spPr>
        <a:xfrm>
          <a:off x="15030450" y="49434750"/>
          <a:ext cx="6572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پارس بوتیل</a:t>
          </a:r>
        </a:p>
      </xdr:txBody>
    </xdr:sp>
    <xdr:clientData/>
  </xdr:twoCellAnchor>
  <xdr:twoCellAnchor editAs="oneCell">
    <xdr:from>
      <xdr:col>16</xdr:col>
      <xdr:colOff>428625</xdr:colOff>
      <xdr:row>104</xdr:row>
      <xdr:rowOff>66675</xdr:rowOff>
    </xdr:from>
    <xdr:to>
      <xdr:col>16</xdr:col>
      <xdr:colOff>2133600</xdr:colOff>
      <xdr:row>104</xdr:row>
      <xdr:rowOff>323850</xdr:rowOff>
    </xdr:to>
    <xdr:pic>
      <xdr:nvPicPr>
        <xdr:cNvPr id="199" name="22245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3496925" y="50282475"/>
          <a:ext cx="1704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104</xdr:row>
      <xdr:rowOff>142875</xdr:rowOff>
    </xdr:from>
    <xdr:to>
      <xdr:col>16</xdr:col>
      <xdr:colOff>666750</xdr:colOff>
      <xdr:row>104</xdr:row>
      <xdr:rowOff>409575</xdr:rowOff>
    </xdr:to>
    <xdr:sp>
      <xdr:nvSpPr>
        <xdr:cNvPr id="200" name="TextBox 218"/>
        <xdr:cNvSpPr txBox="1">
          <a:spLocks noChangeArrowheads="1"/>
        </xdr:cNvSpPr>
      </xdr:nvSpPr>
      <xdr:spPr>
        <a:xfrm>
          <a:off x="13068300" y="50358675"/>
          <a:ext cx="666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سرو</a:t>
          </a:r>
        </a:p>
      </xdr:txBody>
    </xdr:sp>
    <xdr:clientData/>
  </xdr:twoCellAnchor>
  <xdr:twoCellAnchor>
    <xdr:from>
      <xdr:col>16</xdr:col>
      <xdr:colOff>1790700</xdr:colOff>
      <xdr:row>104</xdr:row>
      <xdr:rowOff>285750</xdr:rowOff>
    </xdr:from>
    <xdr:to>
      <xdr:col>17</xdr:col>
      <xdr:colOff>180975</xdr:colOff>
      <xdr:row>104</xdr:row>
      <xdr:rowOff>485775</xdr:rowOff>
    </xdr:to>
    <xdr:sp>
      <xdr:nvSpPr>
        <xdr:cNvPr id="201" name="TextBox 225"/>
        <xdr:cNvSpPr txBox="1">
          <a:spLocks noChangeArrowheads="1"/>
        </xdr:cNvSpPr>
      </xdr:nvSpPr>
      <xdr:spPr>
        <a:xfrm>
          <a:off x="14859000" y="50501550"/>
          <a:ext cx="923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غدیر ایرانیان</a:t>
          </a:r>
        </a:p>
      </xdr:txBody>
    </xdr:sp>
    <xdr:clientData/>
  </xdr:twoCellAnchor>
  <xdr:twoCellAnchor editAs="oneCell">
    <xdr:from>
      <xdr:col>16</xdr:col>
      <xdr:colOff>428625</xdr:colOff>
      <xdr:row>105</xdr:row>
      <xdr:rowOff>47625</xdr:rowOff>
    </xdr:from>
    <xdr:to>
      <xdr:col>16</xdr:col>
      <xdr:colOff>2133600</xdr:colOff>
      <xdr:row>105</xdr:row>
      <xdr:rowOff>304800</xdr:rowOff>
    </xdr:to>
    <xdr:pic>
      <xdr:nvPicPr>
        <xdr:cNvPr id="202" name="22245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3496925" y="50796825"/>
          <a:ext cx="1704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105</xdr:row>
      <xdr:rowOff>161925</xdr:rowOff>
    </xdr:from>
    <xdr:to>
      <xdr:col>16</xdr:col>
      <xdr:colOff>666750</xdr:colOff>
      <xdr:row>105</xdr:row>
      <xdr:rowOff>428625</xdr:rowOff>
    </xdr:to>
    <xdr:sp>
      <xdr:nvSpPr>
        <xdr:cNvPr id="203" name="TextBox 229"/>
        <xdr:cNvSpPr txBox="1">
          <a:spLocks noChangeArrowheads="1"/>
        </xdr:cNvSpPr>
      </xdr:nvSpPr>
      <xdr:spPr>
        <a:xfrm>
          <a:off x="13068300" y="50911125"/>
          <a:ext cx="666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امامزاده</a:t>
          </a:r>
        </a:p>
      </xdr:txBody>
    </xdr:sp>
    <xdr:clientData/>
  </xdr:twoCellAnchor>
  <xdr:twoCellAnchor>
    <xdr:from>
      <xdr:col>16</xdr:col>
      <xdr:colOff>1962150</xdr:colOff>
      <xdr:row>105</xdr:row>
      <xdr:rowOff>238125</xdr:rowOff>
    </xdr:from>
    <xdr:to>
      <xdr:col>17</xdr:col>
      <xdr:colOff>85725</xdr:colOff>
      <xdr:row>105</xdr:row>
      <xdr:rowOff>485775</xdr:rowOff>
    </xdr:to>
    <xdr:sp>
      <xdr:nvSpPr>
        <xdr:cNvPr id="204" name="TextBox 230"/>
        <xdr:cNvSpPr txBox="1">
          <a:spLocks noChangeArrowheads="1"/>
        </xdr:cNvSpPr>
      </xdr:nvSpPr>
      <xdr:spPr>
        <a:xfrm>
          <a:off x="15030450" y="50987325"/>
          <a:ext cx="6572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کیوات تارا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39"/>
  <sheetViews>
    <sheetView rightToLeft="1" tabSelected="1" zoomScale="60" zoomScaleNormal="60" zoomScalePageLayoutView="0" workbookViewId="0" topLeftCell="A2">
      <selection activeCell="N106" sqref="N106"/>
    </sheetView>
  </sheetViews>
  <sheetFormatPr defaultColWidth="9.140625" defaultRowHeight="15"/>
  <cols>
    <col min="1" max="1" width="4.8515625" style="4" customWidth="1"/>
    <col min="2" max="2" width="34.00390625" style="4" customWidth="1"/>
    <col min="3" max="4" width="18.421875" style="4" customWidth="1"/>
    <col min="5" max="5" width="9.8515625" style="4" customWidth="1"/>
    <col min="6" max="6" width="15.421875" style="4" customWidth="1"/>
    <col min="7" max="8" width="10.28125" style="4" customWidth="1"/>
    <col min="9" max="9" width="6.8515625" style="4" customWidth="1"/>
    <col min="10" max="13" width="9.7109375" style="4" customWidth="1"/>
    <col min="14" max="16" width="9.57421875" style="4" customWidth="1"/>
    <col min="17" max="17" width="38.00390625" style="4" customWidth="1"/>
    <col min="18" max="18" width="25.28125" style="89" customWidth="1"/>
    <col min="19" max="19" width="12.8515625" style="4" bestFit="1" customWidth="1"/>
    <col min="20" max="20" width="20.7109375" style="4" bestFit="1" customWidth="1"/>
    <col min="21" max="21" width="7.57421875" style="4" bestFit="1" customWidth="1"/>
    <col min="22" max="22" width="16.8515625" style="4" bestFit="1" customWidth="1"/>
    <col min="23" max="23" width="10.57421875" style="4" bestFit="1" customWidth="1"/>
    <col min="24" max="50" width="9.140625" style="4" customWidth="1"/>
    <col min="51" max="51" width="9.140625" style="4" hidden="1" customWidth="1"/>
    <col min="52" max="52" width="9.140625" style="4" customWidth="1"/>
    <col min="53" max="16384" width="9.140625" style="4" customWidth="1"/>
  </cols>
  <sheetData>
    <row r="1" spans="1:18" ht="22.5" customHeight="1" thickBot="1">
      <c r="A1" s="111" t="s">
        <v>257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3"/>
      <c r="R1" s="85"/>
    </row>
    <row r="2" spans="1:18" ht="24.75" customHeight="1" thickTop="1">
      <c r="A2" s="101" t="s">
        <v>0</v>
      </c>
      <c r="B2" s="96" t="s">
        <v>1</v>
      </c>
      <c r="C2" s="96" t="s">
        <v>2</v>
      </c>
      <c r="D2" s="96"/>
      <c r="E2" s="96" t="s">
        <v>3</v>
      </c>
      <c r="F2" s="98" t="s">
        <v>43</v>
      </c>
      <c r="G2" s="96" t="s">
        <v>5</v>
      </c>
      <c r="H2" s="96"/>
      <c r="I2" s="98" t="s">
        <v>44</v>
      </c>
      <c r="J2" s="96" t="s">
        <v>6</v>
      </c>
      <c r="K2" s="96"/>
      <c r="L2" s="96" t="s">
        <v>7</v>
      </c>
      <c r="M2" s="96"/>
      <c r="N2" s="122" t="s">
        <v>8</v>
      </c>
      <c r="O2" s="122" t="s">
        <v>9</v>
      </c>
      <c r="P2" s="98" t="s">
        <v>10</v>
      </c>
      <c r="Q2" s="116" t="s">
        <v>11</v>
      </c>
      <c r="R2" s="85"/>
    </row>
    <row r="3" spans="1:18" ht="24.75" customHeight="1">
      <c r="A3" s="102"/>
      <c r="B3" s="97"/>
      <c r="C3" s="97" t="s">
        <v>12</v>
      </c>
      <c r="D3" s="97" t="s">
        <v>13</v>
      </c>
      <c r="E3" s="97"/>
      <c r="F3" s="99"/>
      <c r="G3" s="97" t="s">
        <v>14</v>
      </c>
      <c r="H3" s="97" t="s">
        <v>15</v>
      </c>
      <c r="I3" s="99"/>
      <c r="J3" s="97" t="s">
        <v>16</v>
      </c>
      <c r="K3" s="97" t="s">
        <v>17</v>
      </c>
      <c r="L3" s="97" t="s">
        <v>16</v>
      </c>
      <c r="M3" s="97" t="s">
        <v>17</v>
      </c>
      <c r="N3" s="123"/>
      <c r="O3" s="123"/>
      <c r="P3" s="99"/>
      <c r="Q3" s="117"/>
      <c r="R3" s="85"/>
    </row>
    <row r="4" spans="1:18" ht="24.75" customHeight="1">
      <c r="A4" s="102"/>
      <c r="B4" s="97"/>
      <c r="C4" s="97"/>
      <c r="D4" s="97"/>
      <c r="E4" s="97"/>
      <c r="F4" s="100"/>
      <c r="G4" s="97"/>
      <c r="H4" s="97"/>
      <c r="I4" s="100"/>
      <c r="J4" s="97"/>
      <c r="K4" s="97"/>
      <c r="L4" s="97"/>
      <c r="M4" s="97"/>
      <c r="N4" s="123"/>
      <c r="O4" s="123"/>
      <c r="P4" s="100"/>
      <c r="Q4" s="117"/>
      <c r="R4" s="85"/>
    </row>
    <row r="5" spans="1:51" ht="38.25" customHeight="1">
      <c r="A5" s="103">
        <v>1</v>
      </c>
      <c r="B5" s="129" t="s">
        <v>18</v>
      </c>
      <c r="C5" s="9" t="s">
        <v>19</v>
      </c>
      <c r="D5" s="9" t="s">
        <v>20</v>
      </c>
      <c r="E5" s="5" t="s">
        <v>21</v>
      </c>
      <c r="F5" s="8">
        <v>125</v>
      </c>
      <c r="G5" s="8">
        <v>77</v>
      </c>
      <c r="H5" s="131">
        <v>47</v>
      </c>
      <c r="I5" s="8">
        <v>3</v>
      </c>
      <c r="J5" s="8">
        <v>170</v>
      </c>
      <c r="K5" s="8">
        <v>25</v>
      </c>
      <c r="L5" s="8">
        <v>119</v>
      </c>
      <c r="M5" s="8">
        <v>30</v>
      </c>
      <c r="N5" s="8">
        <v>1386</v>
      </c>
      <c r="O5" s="9" t="s">
        <v>22</v>
      </c>
      <c r="P5" s="9" t="s">
        <v>45</v>
      </c>
      <c r="Q5" s="125" t="s">
        <v>23</v>
      </c>
      <c r="R5" s="85"/>
      <c r="AY5" s="4" t="e">
        <f>IF(F5&lt;200,1200,900)*8760*IF(#REF!&gt;0,1,0)</f>
        <v>#REF!</v>
      </c>
    </row>
    <row r="6" spans="1:51" ht="38.25" customHeight="1">
      <c r="A6" s="104"/>
      <c r="B6" s="129"/>
      <c r="C6" s="9" t="s">
        <v>20</v>
      </c>
      <c r="D6" s="9" t="s">
        <v>24</v>
      </c>
      <c r="E6" s="5" t="s">
        <v>25</v>
      </c>
      <c r="F6" s="8">
        <v>240</v>
      </c>
      <c r="G6" s="8">
        <v>193</v>
      </c>
      <c r="H6" s="132"/>
      <c r="I6" s="8">
        <v>3</v>
      </c>
      <c r="J6" s="8">
        <v>460</v>
      </c>
      <c r="K6" s="8">
        <v>62</v>
      </c>
      <c r="L6" s="8">
        <v>15</v>
      </c>
      <c r="M6" s="8">
        <v>2</v>
      </c>
      <c r="N6" s="8">
        <v>1392</v>
      </c>
      <c r="O6" s="9" t="s">
        <v>22</v>
      </c>
      <c r="P6" s="9" t="s">
        <v>45</v>
      </c>
      <c r="Q6" s="125"/>
      <c r="R6" s="85"/>
      <c r="AY6" s="4" t="e">
        <f>IF(F6&lt;200,1200,900)*8760*IF(#REF!&gt;0,1,0)</f>
        <v>#REF!</v>
      </c>
    </row>
    <row r="7" spans="1:51" ht="38.25" customHeight="1">
      <c r="A7" s="103">
        <v>2</v>
      </c>
      <c r="B7" s="129" t="s">
        <v>26</v>
      </c>
      <c r="C7" s="9" t="s">
        <v>27</v>
      </c>
      <c r="D7" s="9" t="s">
        <v>28</v>
      </c>
      <c r="E7" s="5" t="s">
        <v>29</v>
      </c>
      <c r="F7" s="7">
        <v>44.4</v>
      </c>
      <c r="G7" s="8">
        <v>40</v>
      </c>
      <c r="H7" s="130">
        <v>4.4</v>
      </c>
      <c r="I7" s="8">
        <v>3</v>
      </c>
      <c r="J7" s="8">
        <v>88</v>
      </c>
      <c r="K7" s="8">
        <v>13</v>
      </c>
      <c r="L7" s="126">
        <v>8</v>
      </c>
      <c r="M7" s="126">
        <v>6</v>
      </c>
      <c r="N7" s="8">
        <v>1361</v>
      </c>
      <c r="O7" s="9" t="s">
        <v>30</v>
      </c>
      <c r="P7" s="9" t="s">
        <v>46</v>
      </c>
      <c r="Q7" s="125" t="s">
        <v>23</v>
      </c>
      <c r="R7" s="85"/>
      <c r="AY7" s="4" t="e">
        <f>IF(F7&lt;200,1200,900)*8760*IF(#REF!&gt;0,1,0)</f>
        <v>#REF!</v>
      </c>
    </row>
    <row r="8" spans="1:51" ht="38.25" customHeight="1">
      <c r="A8" s="104"/>
      <c r="B8" s="129"/>
      <c r="C8" s="9" t="s">
        <v>28</v>
      </c>
      <c r="D8" s="9" t="s">
        <v>19</v>
      </c>
      <c r="E8" s="5" t="s">
        <v>31</v>
      </c>
      <c r="F8" s="7">
        <v>8.8</v>
      </c>
      <c r="G8" s="7">
        <v>4.4</v>
      </c>
      <c r="H8" s="130"/>
      <c r="I8" s="8">
        <v>3</v>
      </c>
      <c r="J8" s="8">
        <v>0</v>
      </c>
      <c r="K8" s="8">
        <v>0</v>
      </c>
      <c r="L8" s="126"/>
      <c r="M8" s="126"/>
      <c r="N8" s="8">
        <v>1391</v>
      </c>
      <c r="O8" s="9">
        <v>1391</v>
      </c>
      <c r="P8" s="9" t="s">
        <v>46</v>
      </c>
      <c r="Q8" s="125"/>
      <c r="R8" s="85"/>
      <c r="AY8" s="4" t="e">
        <f>IF(F8&lt;200,1200,900)*8760*IF(#REF!&gt;0,1,0)</f>
        <v>#REF!</v>
      </c>
    </row>
    <row r="9" spans="1:18" ht="38.25" customHeight="1">
      <c r="A9" s="103">
        <v>3</v>
      </c>
      <c r="B9" s="133" t="s">
        <v>32</v>
      </c>
      <c r="C9" s="49" t="s">
        <v>208</v>
      </c>
      <c r="D9" s="49" t="s">
        <v>220</v>
      </c>
      <c r="E9" s="5" t="s">
        <v>221</v>
      </c>
      <c r="F9" s="51">
        <v>37</v>
      </c>
      <c r="G9" s="51">
        <v>37</v>
      </c>
      <c r="H9" s="51">
        <v>0</v>
      </c>
      <c r="I9" s="131">
        <v>3</v>
      </c>
      <c r="J9" s="51">
        <v>76</v>
      </c>
      <c r="K9" s="51">
        <v>19</v>
      </c>
      <c r="L9" s="51">
        <v>0</v>
      </c>
      <c r="M9" s="51">
        <v>0</v>
      </c>
      <c r="N9" s="131">
        <v>1382</v>
      </c>
      <c r="O9" s="120">
        <v>1394</v>
      </c>
      <c r="P9" s="120" t="s">
        <v>46</v>
      </c>
      <c r="Q9" s="114"/>
      <c r="R9" s="85"/>
    </row>
    <row r="10" spans="1:51" ht="38.25" customHeight="1">
      <c r="A10" s="104"/>
      <c r="B10" s="134"/>
      <c r="C10" s="9" t="s">
        <v>220</v>
      </c>
      <c r="D10" s="9" t="s">
        <v>19</v>
      </c>
      <c r="E10" s="5" t="s">
        <v>222</v>
      </c>
      <c r="F10" s="7">
        <v>7.4</v>
      </c>
      <c r="G10" s="52">
        <v>7.8</v>
      </c>
      <c r="H10" s="8">
        <v>0</v>
      </c>
      <c r="I10" s="132"/>
      <c r="J10" s="8">
        <v>11</v>
      </c>
      <c r="K10" s="8">
        <v>4</v>
      </c>
      <c r="L10" s="8">
        <v>0</v>
      </c>
      <c r="M10" s="8">
        <v>0</v>
      </c>
      <c r="N10" s="132"/>
      <c r="O10" s="121"/>
      <c r="P10" s="121"/>
      <c r="Q10" s="115"/>
      <c r="R10" s="85"/>
      <c r="AY10" s="4" t="e">
        <f>IF(F10&lt;200,1200,900)*8760*IF(#REF!&gt;0,1,0)</f>
        <v>#REF!</v>
      </c>
    </row>
    <row r="11" spans="1:51" ht="38.25" customHeight="1">
      <c r="A11" s="103">
        <v>4</v>
      </c>
      <c r="B11" s="129" t="s">
        <v>33</v>
      </c>
      <c r="C11" s="9" t="s">
        <v>27</v>
      </c>
      <c r="D11" s="9" t="s">
        <v>34</v>
      </c>
      <c r="E11" s="5" t="s">
        <v>35</v>
      </c>
      <c r="F11" s="7">
        <v>126.8</v>
      </c>
      <c r="G11" s="8">
        <v>90</v>
      </c>
      <c r="H11" s="130">
        <v>36.8</v>
      </c>
      <c r="I11" s="8">
        <v>3</v>
      </c>
      <c r="J11" s="126">
        <v>689</v>
      </c>
      <c r="K11" s="126">
        <v>94</v>
      </c>
      <c r="L11" s="126">
        <v>86</v>
      </c>
      <c r="M11" s="126">
        <v>15</v>
      </c>
      <c r="N11" s="8">
        <v>1386</v>
      </c>
      <c r="O11" s="9" t="s">
        <v>36</v>
      </c>
      <c r="P11" s="9" t="s">
        <v>47</v>
      </c>
      <c r="Q11" s="125" t="s">
        <v>23</v>
      </c>
      <c r="R11" s="85"/>
      <c r="AY11" s="4" t="e">
        <f>IF(F11&lt;200,1200,900)*8760*IF(#REF!&gt;0,1,0)</f>
        <v>#REF!</v>
      </c>
    </row>
    <row r="12" spans="1:51" ht="38.25" customHeight="1">
      <c r="A12" s="104"/>
      <c r="B12" s="129"/>
      <c r="C12" s="9" t="s">
        <v>34</v>
      </c>
      <c r="D12" s="9" t="s">
        <v>37</v>
      </c>
      <c r="E12" s="5" t="s">
        <v>38</v>
      </c>
      <c r="F12" s="7">
        <v>256.8</v>
      </c>
      <c r="G12" s="8">
        <v>220</v>
      </c>
      <c r="H12" s="130"/>
      <c r="I12" s="8">
        <v>3</v>
      </c>
      <c r="J12" s="126"/>
      <c r="K12" s="126"/>
      <c r="L12" s="126"/>
      <c r="M12" s="126"/>
      <c r="N12" s="8">
        <v>1386</v>
      </c>
      <c r="O12" s="9" t="s">
        <v>36</v>
      </c>
      <c r="P12" s="9" t="s">
        <v>47</v>
      </c>
      <c r="Q12" s="125"/>
      <c r="R12" s="85"/>
      <c r="AY12" s="4" t="e">
        <f>IF(F12&lt;200,1200,900)*8760*IF(#REF!&gt;0,1,0)</f>
        <v>#REF!</v>
      </c>
    </row>
    <row r="13" spans="1:51" ht="38.25" customHeight="1">
      <c r="A13" s="14">
        <v>5</v>
      </c>
      <c r="B13" s="12" t="s">
        <v>39</v>
      </c>
      <c r="C13" s="9" t="s">
        <v>40</v>
      </c>
      <c r="D13" s="9" t="s">
        <v>34</v>
      </c>
      <c r="E13" s="5" t="s">
        <v>41</v>
      </c>
      <c r="F13" s="8">
        <v>275</v>
      </c>
      <c r="G13" s="8">
        <v>275</v>
      </c>
      <c r="H13" s="34">
        <v>0</v>
      </c>
      <c r="I13" s="8">
        <v>3</v>
      </c>
      <c r="J13" s="8">
        <v>644</v>
      </c>
      <c r="K13" s="8">
        <v>80</v>
      </c>
      <c r="L13" s="8">
        <v>0</v>
      </c>
      <c r="M13" s="8">
        <v>3</v>
      </c>
      <c r="N13" s="8">
        <v>1391</v>
      </c>
      <c r="O13" s="9">
        <v>1391</v>
      </c>
      <c r="P13" s="9" t="s">
        <v>47</v>
      </c>
      <c r="Q13" s="6"/>
      <c r="R13" s="85"/>
      <c r="AY13" s="4" t="e">
        <f>IF(F13&lt;200,1200,900)*8760*IF(#REF!&gt;0,1,0)</f>
        <v>#REF!</v>
      </c>
    </row>
    <row r="14" spans="1:18" ht="38.25" customHeight="1">
      <c r="A14" s="35">
        <v>6</v>
      </c>
      <c r="B14" s="36" t="s">
        <v>219</v>
      </c>
      <c r="C14" s="37" t="s">
        <v>34</v>
      </c>
      <c r="D14" s="37" t="s">
        <v>199</v>
      </c>
      <c r="E14" s="38" t="s">
        <v>200</v>
      </c>
      <c r="F14" s="40">
        <v>4.6</v>
      </c>
      <c r="G14" s="40">
        <v>4.6</v>
      </c>
      <c r="H14" s="39">
        <v>0</v>
      </c>
      <c r="I14" s="39">
        <v>3</v>
      </c>
      <c r="J14" s="39">
        <v>7</v>
      </c>
      <c r="K14" s="39">
        <v>9</v>
      </c>
      <c r="L14" s="39">
        <v>0</v>
      </c>
      <c r="M14" s="39">
        <v>0</v>
      </c>
      <c r="N14" s="39">
        <v>1393</v>
      </c>
      <c r="O14" s="37">
        <v>1393</v>
      </c>
      <c r="P14" s="37" t="s">
        <v>47</v>
      </c>
      <c r="Q14" s="41"/>
      <c r="R14" s="85"/>
    </row>
    <row r="15" spans="1:51" s="23" customFormat="1" ht="26.25" customHeight="1" thickBot="1">
      <c r="A15" s="108" t="s">
        <v>48</v>
      </c>
      <c r="B15" s="109" t="s">
        <v>42</v>
      </c>
      <c r="C15" s="109" t="s">
        <v>42</v>
      </c>
      <c r="D15" s="109" t="s">
        <v>42</v>
      </c>
      <c r="E15" s="109" t="s">
        <v>42</v>
      </c>
      <c r="F15" s="20">
        <f>SUM(F5:F14)</f>
        <v>1125.8</v>
      </c>
      <c r="G15" s="20">
        <f>SUM(G5:G14)</f>
        <v>948.8000000000001</v>
      </c>
      <c r="H15" s="20">
        <f>H13+H12+H11+H10+H8+H7+H6+H5</f>
        <v>88.19999999999999</v>
      </c>
      <c r="I15" s="19" t="s">
        <v>112</v>
      </c>
      <c r="J15" s="21">
        <f>SUM(J5:J14)</f>
        <v>2145</v>
      </c>
      <c r="K15" s="21">
        <f>SUM(K5:K14)</f>
        <v>306</v>
      </c>
      <c r="L15" s="21">
        <f>SUM(L5:L14)</f>
        <v>228</v>
      </c>
      <c r="M15" s="21">
        <f>SUM(M5:M14)</f>
        <v>56</v>
      </c>
      <c r="N15" s="19" t="s">
        <v>112</v>
      </c>
      <c r="O15" s="19" t="s">
        <v>112</v>
      </c>
      <c r="P15" s="19" t="s">
        <v>112</v>
      </c>
      <c r="Q15" s="22" t="s">
        <v>112</v>
      </c>
      <c r="R15" s="86"/>
      <c r="AY15" s="23" t="e">
        <f>AY13+AY12+AY11+AY10+AY8+AY7+AY6+AY5</f>
        <v>#REF!</v>
      </c>
    </row>
    <row r="16" spans="1:18" ht="36.75" customHeight="1" thickBot="1" thickTop="1">
      <c r="A16" s="127" t="s">
        <v>258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8"/>
      <c r="R16" s="87"/>
    </row>
    <row r="17" spans="1:18" ht="24.75" customHeight="1" thickTop="1">
      <c r="A17" s="101" t="s">
        <v>0</v>
      </c>
      <c r="B17" s="96" t="s">
        <v>1</v>
      </c>
      <c r="C17" s="96" t="s">
        <v>2</v>
      </c>
      <c r="D17" s="96"/>
      <c r="E17" s="96" t="s">
        <v>3</v>
      </c>
      <c r="F17" s="98" t="s">
        <v>43</v>
      </c>
      <c r="G17" s="96" t="s">
        <v>5</v>
      </c>
      <c r="H17" s="96"/>
      <c r="I17" s="98" t="s">
        <v>44</v>
      </c>
      <c r="J17" s="96" t="s">
        <v>6</v>
      </c>
      <c r="K17" s="96"/>
      <c r="L17" s="96" t="s">
        <v>7</v>
      </c>
      <c r="M17" s="96"/>
      <c r="N17" s="122" t="s">
        <v>8</v>
      </c>
      <c r="O17" s="122" t="s">
        <v>9</v>
      </c>
      <c r="P17" s="98" t="s">
        <v>10</v>
      </c>
      <c r="Q17" s="116" t="s">
        <v>11</v>
      </c>
      <c r="R17" s="85"/>
    </row>
    <row r="18" spans="1:18" ht="24.75" customHeight="1">
      <c r="A18" s="102"/>
      <c r="B18" s="97"/>
      <c r="C18" s="97" t="s">
        <v>12</v>
      </c>
      <c r="D18" s="97" t="s">
        <v>13</v>
      </c>
      <c r="E18" s="97"/>
      <c r="F18" s="99"/>
      <c r="G18" s="97" t="s">
        <v>14</v>
      </c>
      <c r="H18" s="97" t="s">
        <v>15</v>
      </c>
      <c r="I18" s="99"/>
      <c r="J18" s="97" t="s">
        <v>16</v>
      </c>
      <c r="K18" s="97" t="s">
        <v>17</v>
      </c>
      <c r="L18" s="97" t="s">
        <v>16</v>
      </c>
      <c r="M18" s="97" t="s">
        <v>17</v>
      </c>
      <c r="N18" s="123"/>
      <c r="O18" s="123"/>
      <c r="P18" s="99"/>
      <c r="Q18" s="117"/>
      <c r="R18" s="85"/>
    </row>
    <row r="19" spans="1:18" ht="24.75" customHeight="1">
      <c r="A19" s="102"/>
      <c r="B19" s="97"/>
      <c r="C19" s="97"/>
      <c r="D19" s="97"/>
      <c r="E19" s="97"/>
      <c r="F19" s="100"/>
      <c r="G19" s="97"/>
      <c r="H19" s="97"/>
      <c r="I19" s="100"/>
      <c r="J19" s="97"/>
      <c r="K19" s="97"/>
      <c r="L19" s="97"/>
      <c r="M19" s="97"/>
      <c r="N19" s="123"/>
      <c r="O19" s="123"/>
      <c r="P19" s="100"/>
      <c r="Q19" s="117"/>
      <c r="R19" s="85"/>
    </row>
    <row r="20" spans="1:51" ht="38.25" customHeight="1">
      <c r="A20" s="103">
        <v>1</v>
      </c>
      <c r="B20" s="110" t="s">
        <v>49</v>
      </c>
      <c r="C20" s="9" t="s">
        <v>50</v>
      </c>
      <c r="D20" s="9" t="s">
        <v>20</v>
      </c>
      <c r="E20" s="2" t="s">
        <v>232</v>
      </c>
      <c r="F20" s="7">
        <v>26.7</v>
      </c>
      <c r="G20" s="7">
        <v>26.7</v>
      </c>
      <c r="H20" s="8">
        <v>0</v>
      </c>
      <c r="I20" s="8">
        <v>1</v>
      </c>
      <c r="J20" s="8">
        <v>64</v>
      </c>
      <c r="K20" s="8">
        <v>9</v>
      </c>
      <c r="L20" s="8">
        <v>0</v>
      </c>
      <c r="M20" s="8">
        <v>0</v>
      </c>
      <c r="N20" s="8">
        <v>1385</v>
      </c>
      <c r="O20" s="9"/>
      <c r="P20" s="9" t="s">
        <v>86</v>
      </c>
      <c r="Q20" s="125" t="s">
        <v>23</v>
      </c>
      <c r="R20" s="85"/>
      <c r="AY20" s="4" t="e">
        <f>(IF(F20&lt;100,300,1)*IF(AND(F20&lt;350,F20&gt;=100),150,1)*IF(F20&gt;=350,80,1)*8760)*IF(#REF!&gt;0,1,0)</f>
        <v>#REF!</v>
      </c>
    </row>
    <row r="21" spans="1:51" ht="38.25" customHeight="1">
      <c r="A21" s="104"/>
      <c r="B21" s="110"/>
      <c r="C21" s="9" t="s">
        <v>51</v>
      </c>
      <c r="D21" s="9" t="s">
        <v>52</v>
      </c>
      <c r="E21" s="2" t="s">
        <v>53</v>
      </c>
      <c r="F21" s="7">
        <v>90.7</v>
      </c>
      <c r="G21" s="7">
        <v>90.7</v>
      </c>
      <c r="H21" s="8">
        <v>0</v>
      </c>
      <c r="I21" s="8">
        <v>1</v>
      </c>
      <c r="J21" s="8">
        <v>190</v>
      </c>
      <c r="K21" s="8">
        <v>26</v>
      </c>
      <c r="L21" s="8">
        <v>0</v>
      </c>
      <c r="M21" s="8">
        <v>0</v>
      </c>
      <c r="N21" s="8">
        <v>1392</v>
      </c>
      <c r="O21" s="9" t="s">
        <v>22</v>
      </c>
      <c r="P21" s="9" t="s">
        <v>86</v>
      </c>
      <c r="Q21" s="125"/>
      <c r="R21" s="85"/>
      <c r="AY21" s="4" t="e">
        <f>(IF(F21&lt;100,300,1)*IF(AND(F21&lt;350,F21&gt;=100),150,1)*IF(F21&gt;=350,80,1)*8760)*IF(#REF!&gt;0,1,0)</f>
        <v>#REF!</v>
      </c>
    </row>
    <row r="22" spans="1:51" ht="38.25" customHeight="1">
      <c r="A22" s="14">
        <v>2</v>
      </c>
      <c r="B22" s="9" t="s">
        <v>54</v>
      </c>
      <c r="C22" s="9" t="s">
        <v>55</v>
      </c>
      <c r="D22" s="9" t="s">
        <v>56</v>
      </c>
      <c r="E22" s="3" t="s">
        <v>57</v>
      </c>
      <c r="F22" s="8">
        <v>169</v>
      </c>
      <c r="G22" s="8">
        <v>0</v>
      </c>
      <c r="H22" s="8">
        <v>82</v>
      </c>
      <c r="I22" s="8">
        <v>1</v>
      </c>
      <c r="J22" s="8">
        <v>0</v>
      </c>
      <c r="K22" s="8">
        <v>0</v>
      </c>
      <c r="L22" s="8">
        <v>179</v>
      </c>
      <c r="M22" s="8">
        <v>27</v>
      </c>
      <c r="N22" s="8">
        <v>1384</v>
      </c>
      <c r="O22" s="9"/>
      <c r="P22" s="9" t="s">
        <v>86</v>
      </c>
      <c r="Q22" s="6"/>
      <c r="R22" s="85"/>
      <c r="AY22" s="4" t="e">
        <f>(IF(F22&lt;100,300,1)*IF(AND(F22&lt;350,F22&gt;=100),150,1)*IF(F22&gt;=350,80,1)*8760)*IF(#REF!&gt;0,1,0)</f>
        <v>#REF!</v>
      </c>
    </row>
    <row r="23" spans="1:51" ht="38.25" customHeight="1">
      <c r="A23" s="14">
        <v>3</v>
      </c>
      <c r="B23" s="9" t="s">
        <v>58</v>
      </c>
      <c r="C23" s="9" t="s">
        <v>19</v>
      </c>
      <c r="D23" s="48" t="s">
        <v>59</v>
      </c>
      <c r="E23" s="3" t="s">
        <v>60</v>
      </c>
      <c r="F23" s="8">
        <v>92.7</v>
      </c>
      <c r="G23" s="8">
        <v>0</v>
      </c>
      <c r="H23" s="8">
        <v>45</v>
      </c>
      <c r="I23" s="8">
        <v>1</v>
      </c>
      <c r="J23" s="8">
        <v>0</v>
      </c>
      <c r="K23" s="8">
        <v>0</v>
      </c>
      <c r="L23" s="8">
        <v>92</v>
      </c>
      <c r="M23" s="8">
        <v>14</v>
      </c>
      <c r="N23" s="8">
        <v>1376</v>
      </c>
      <c r="O23" s="9"/>
      <c r="P23" s="9" t="s">
        <v>86</v>
      </c>
      <c r="Q23" s="6"/>
      <c r="R23" s="85"/>
      <c r="AY23" s="4" t="e">
        <f>(IF(F23&lt;100,300,1)*IF(AND(F23&lt;350,F23&gt;=100),150,1)*IF(F23&gt;=350,80,1)*8760)*IF(#REF!&gt;0,1,0)</f>
        <v>#REF!</v>
      </c>
    </row>
    <row r="24" spans="1:51" ht="38.25" customHeight="1">
      <c r="A24" s="14">
        <v>4</v>
      </c>
      <c r="B24" s="9" t="s">
        <v>61</v>
      </c>
      <c r="C24" s="9" t="s">
        <v>19</v>
      </c>
      <c r="D24" s="48" t="s">
        <v>62</v>
      </c>
      <c r="E24" s="3" t="s">
        <v>63</v>
      </c>
      <c r="F24" s="7">
        <v>92.7</v>
      </c>
      <c r="G24" s="8">
        <v>0</v>
      </c>
      <c r="H24" s="8">
        <v>45</v>
      </c>
      <c r="I24" s="8">
        <v>1</v>
      </c>
      <c r="J24" s="8">
        <v>0</v>
      </c>
      <c r="K24" s="8">
        <v>0</v>
      </c>
      <c r="L24" s="8">
        <v>96</v>
      </c>
      <c r="M24" s="8">
        <v>26</v>
      </c>
      <c r="N24" s="8">
        <v>1384</v>
      </c>
      <c r="O24" s="9"/>
      <c r="P24" s="9" t="s">
        <v>86</v>
      </c>
      <c r="Q24" s="6"/>
      <c r="R24" s="85"/>
      <c r="AY24" s="4" t="e">
        <f>(IF(F24&lt;100,300,1)*IF(AND(F24&lt;350,F24&gt;=100),150,1)*IF(F24&gt;=350,80,1)*8760)*IF(#REF!&gt;0,1,0)</f>
        <v>#REF!</v>
      </c>
    </row>
    <row r="25" spans="1:51" ht="38.25" customHeight="1">
      <c r="A25" s="103">
        <v>5</v>
      </c>
      <c r="B25" s="110" t="s">
        <v>64</v>
      </c>
      <c r="C25" s="9" t="s">
        <v>19</v>
      </c>
      <c r="D25" s="9" t="s">
        <v>65</v>
      </c>
      <c r="E25" s="3" t="s">
        <v>66</v>
      </c>
      <c r="F25" s="7">
        <v>19.9</v>
      </c>
      <c r="G25" s="7">
        <v>19.6</v>
      </c>
      <c r="H25" s="7">
        <v>0.3</v>
      </c>
      <c r="I25" s="8">
        <v>1</v>
      </c>
      <c r="J25" s="8">
        <v>38</v>
      </c>
      <c r="K25" s="8">
        <v>8</v>
      </c>
      <c r="L25" s="8">
        <v>0</v>
      </c>
      <c r="M25" s="8">
        <v>1</v>
      </c>
      <c r="N25" s="8">
        <v>1377</v>
      </c>
      <c r="O25" s="9" t="s">
        <v>22</v>
      </c>
      <c r="P25" s="9" t="s">
        <v>86</v>
      </c>
      <c r="Q25" s="125" t="s">
        <v>23</v>
      </c>
      <c r="R25" s="85"/>
      <c r="AY25" s="4" t="e">
        <f>(IF(F25&lt;100,300,1)*IF(AND(F25&lt;350,F25&gt;=100),150,1)*IF(F25&gt;=350,80,1)*8760)*IF(#REF!&gt;0,1,0)</f>
        <v>#REF!</v>
      </c>
    </row>
    <row r="26" spans="1:51" ht="38.25" customHeight="1">
      <c r="A26" s="105"/>
      <c r="B26" s="110"/>
      <c r="C26" s="9" t="s">
        <v>65</v>
      </c>
      <c r="D26" s="9" t="s">
        <v>55</v>
      </c>
      <c r="E26" s="3" t="s">
        <v>67</v>
      </c>
      <c r="F26" s="7">
        <v>147.3</v>
      </c>
      <c r="G26" s="8">
        <v>147</v>
      </c>
      <c r="H26" s="8">
        <v>0</v>
      </c>
      <c r="I26" s="8">
        <v>1</v>
      </c>
      <c r="J26" s="8">
        <v>316</v>
      </c>
      <c r="K26" s="8">
        <v>46</v>
      </c>
      <c r="L26" s="8">
        <v>0</v>
      </c>
      <c r="M26" s="8">
        <v>0</v>
      </c>
      <c r="N26" s="8">
        <v>1392</v>
      </c>
      <c r="O26" s="9" t="s">
        <v>22</v>
      </c>
      <c r="P26" s="9" t="s">
        <v>86</v>
      </c>
      <c r="Q26" s="125"/>
      <c r="R26" s="85"/>
      <c r="AY26" s="4" t="e">
        <f>(IF(F26&lt;100,300,1)*IF(AND(F26&lt;350,F26&gt;=100),150,1)*IF(F26&gt;=350,80,1)*8760)*IF(#REF!&gt;0,1,0)</f>
        <v>#REF!</v>
      </c>
    </row>
    <row r="27" spans="1:51" ht="38.25" customHeight="1">
      <c r="A27" s="104"/>
      <c r="B27" s="110"/>
      <c r="C27" s="9" t="s">
        <v>19</v>
      </c>
      <c r="D27" s="9" t="s">
        <v>55</v>
      </c>
      <c r="E27" s="3" t="s">
        <v>68</v>
      </c>
      <c r="F27" s="7">
        <v>173.3</v>
      </c>
      <c r="G27" s="8">
        <v>170</v>
      </c>
      <c r="H27" s="8">
        <v>0</v>
      </c>
      <c r="I27" s="8">
        <v>1</v>
      </c>
      <c r="J27" s="8">
        <v>356</v>
      </c>
      <c r="K27" s="8">
        <v>53</v>
      </c>
      <c r="L27" s="8">
        <v>0</v>
      </c>
      <c r="M27" s="8">
        <v>0</v>
      </c>
      <c r="N27" s="8">
        <v>1377</v>
      </c>
      <c r="O27" s="9"/>
      <c r="P27" s="9" t="s">
        <v>86</v>
      </c>
      <c r="Q27" s="125"/>
      <c r="R27" s="85"/>
      <c r="AY27" s="4" t="e">
        <f>(IF(F27&lt;100,300,1)*IF(AND(F27&lt;350,F27&gt;=100),150,1)*IF(F27&gt;=350,80,1)*8760)*IF(#REF!&gt;0,1,0)</f>
        <v>#REF!</v>
      </c>
    </row>
    <row r="28" spans="1:51" ht="38.25" customHeight="1">
      <c r="A28" s="14">
        <v>6</v>
      </c>
      <c r="B28" s="9" t="s">
        <v>69</v>
      </c>
      <c r="C28" s="9" t="s">
        <v>19</v>
      </c>
      <c r="D28" s="9" t="s">
        <v>70</v>
      </c>
      <c r="E28" s="3" t="s">
        <v>71</v>
      </c>
      <c r="F28" s="7">
        <v>2.2</v>
      </c>
      <c r="G28" s="8">
        <v>0</v>
      </c>
      <c r="H28" s="7">
        <v>1.1</v>
      </c>
      <c r="I28" s="8">
        <v>1</v>
      </c>
      <c r="J28" s="8">
        <v>0</v>
      </c>
      <c r="K28" s="8">
        <v>0</v>
      </c>
      <c r="L28" s="8">
        <v>2</v>
      </c>
      <c r="M28" s="8">
        <v>3</v>
      </c>
      <c r="N28" s="8">
        <v>1379</v>
      </c>
      <c r="O28" s="9"/>
      <c r="P28" s="9" t="s">
        <v>86</v>
      </c>
      <c r="Q28" s="6"/>
      <c r="R28" s="85"/>
      <c r="AY28" s="4" t="e">
        <f>(IF(F28&lt;100,300,1)*IF(AND(F28&lt;350,F28&gt;=100),150,1)*IF(F28&gt;=350,80,1)*8760)*IF(#REF!&gt;0,1,0)</f>
        <v>#REF!</v>
      </c>
    </row>
    <row r="29" spans="1:51" ht="38.25" customHeight="1" thickBot="1">
      <c r="A29" s="59">
        <v>7</v>
      </c>
      <c r="B29" s="29" t="s">
        <v>72</v>
      </c>
      <c r="C29" s="29" t="s">
        <v>19</v>
      </c>
      <c r="D29" s="29" t="s">
        <v>73</v>
      </c>
      <c r="E29" s="60" t="s">
        <v>74</v>
      </c>
      <c r="F29" s="26">
        <v>2.4</v>
      </c>
      <c r="G29" s="27">
        <v>0</v>
      </c>
      <c r="H29" s="26">
        <v>1.2</v>
      </c>
      <c r="I29" s="27">
        <v>1</v>
      </c>
      <c r="J29" s="27">
        <v>0</v>
      </c>
      <c r="K29" s="27">
        <v>0</v>
      </c>
      <c r="L29" s="27">
        <v>2</v>
      </c>
      <c r="M29" s="27">
        <v>3</v>
      </c>
      <c r="N29" s="27">
        <v>1385</v>
      </c>
      <c r="O29" s="29" t="s">
        <v>75</v>
      </c>
      <c r="P29" s="29" t="s">
        <v>86</v>
      </c>
      <c r="Q29" s="61"/>
      <c r="R29" s="85"/>
      <c r="AY29" s="4" t="e">
        <f>(IF(F29&lt;100,300,1)*IF(AND(F29&lt;350,F29&gt;=100),150,1)*IF(F29&gt;=350,80,1)*8760)*IF(#REF!&gt;0,1,0)</f>
        <v>#REF!</v>
      </c>
    </row>
    <row r="30" spans="1:18" ht="23.25" customHeight="1" thickBot="1" thickTop="1">
      <c r="A30" s="118" t="s">
        <v>258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9"/>
      <c r="R30" s="87"/>
    </row>
    <row r="31" spans="1:18" ht="24.75" customHeight="1" thickTop="1">
      <c r="A31" s="101" t="s">
        <v>0</v>
      </c>
      <c r="B31" s="96" t="s">
        <v>1</v>
      </c>
      <c r="C31" s="96" t="s">
        <v>2</v>
      </c>
      <c r="D31" s="96"/>
      <c r="E31" s="96" t="s">
        <v>3</v>
      </c>
      <c r="F31" s="98" t="s">
        <v>43</v>
      </c>
      <c r="G31" s="96" t="s">
        <v>5</v>
      </c>
      <c r="H31" s="96"/>
      <c r="I31" s="98" t="s">
        <v>44</v>
      </c>
      <c r="J31" s="96" t="s">
        <v>6</v>
      </c>
      <c r="K31" s="96"/>
      <c r="L31" s="96" t="s">
        <v>7</v>
      </c>
      <c r="M31" s="96"/>
      <c r="N31" s="122" t="s">
        <v>8</v>
      </c>
      <c r="O31" s="122" t="s">
        <v>9</v>
      </c>
      <c r="P31" s="98" t="s">
        <v>10</v>
      </c>
      <c r="Q31" s="116" t="s">
        <v>11</v>
      </c>
      <c r="R31" s="85"/>
    </row>
    <row r="32" spans="1:18" ht="24.75" customHeight="1">
      <c r="A32" s="102"/>
      <c r="B32" s="97"/>
      <c r="C32" s="97" t="s">
        <v>12</v>
      </c>
      <c r="D32" s="97" t="s">
        <v>13</v>
      </c>
      <c r="E32" s="97"/>
      <c r="F32" s="99"/>
      <c r="G32" s="97" t="s">
        <v>14</v>
      </c>
      <c r="H32" s="97" t="s">
        <v>15</v>
      </c>
      <c r="I32" s="99"/>
      <c r="J32" s="97" t="s">
        <v>16</v>
      </c>
      <c r="K32" s="97" t="s">
        <v>17</v>
      </c>
      <c r="L32" s="97" t="s">
        <v>16</v>
      </c>
      <c r="M32" s="97" t="s">
        <v>17</v>
      </c>
      <c r="N32" s="123"/>
      <c r="O32" s="123"/>
      <c r="P32" s="99"/>
      <c r="Q32" s="117"/>
      <c r="R32" s="85"/>
    </row>
    <row r="33" spans="1:18" ht="24.75" customHeight="1">
      <c r="A33" s="102"/>
      <c r="B33" s="97"/>
      <c r="C33" s="97"/>
      <c r="D33" s="97"/>
      <c r="E33" s="97"/>
      <c r="F33" s="100"/>
      <c r="G33" s="97"/>
      <c r="H33" s="97"/>
      <c r="I33" s="100"/>
      <c r="J33" s="97"/>
      <c r="K33" s="97"/>
      <c r="L33" s="97"/>
      <c r="M33" s="97"/>
      <c r="N33" s="123"/>
      <c r="O33" s="123"/>
      <c r="P33" s="100"/>
      <c r="Q33" s="117"/>
      <c r="R33" s="85"/>
    </row>
    <row r="34" spans="1:51" ht="39.75" customHeight="1">
      <c r="A34" s="14">
        <v>8</v>
      </c>
      <c r="B34" s="9" t="s">
        <v>76</v>
      </c>
      <c r="C34" s="9" t="s">
        <v>19</v>
      </c>
      <c r="D34" s="9" t="s">
        <v>77</v>
      </c>
      <c r="E34" s="3" t="s">
        <v>78</v>
      </c>
      <c r="F34" s="7">
        <v>1.9</v>
      </c>
      <c r="G34" s="8">
        <v>0</v>
      </c>
      <c r="H34" s="7">
        <v>0.9</v>
      </c>
      <c r="I34" s="8">
        <v>1</v>
      </c>
      <c r="J34" s="8">
        <v>0</v>
      </c>
      <c r="K34" s="8">
        <v>0</v>
      </c>
      <c r="L34" s="8">
        <v>2</v>
      </c>
      <c r="M34" s="8">
        <v>3</v>
      </c>
      <c r="N34" s="8">
        <v>1388</v>
      </c>
      <c r="O34" s="9"/>
      <c r="P34" s="9" t="s">
        <v>86</v>
      </c>
      <c r="Q34" s="6"/>
      <c r="R34" s="85"/>
      <c r="AY34" s="4" t="e">
        <f>(IF(F34&lt;100,300,1)*IF(AND(F34&lt;350,F34&gt;=100),150,1)*IF(F34&gt;=350,80,1)*8760)*IF(#REF!&gt;0,1,0)</f>
        <v>#REF!</v>
      </c>
    </row>
    <row r="35" spans="1:51" ht="39.75" customHeight="1">
      <c r="A35" s="14">
        <v>9</v>
      </c>
      <c r="B35" s="12" t="s">
        <v>79</v>
      </c>
      <c r="C35" s="9" t="s">
        <v>80</v>
      </c>
      <c r="D35" s="9" t="s">
        <v>81</v>
      </c>
      <c r="E35" s="2" t="s">
        <v>82</v>
      </c>
      <c r="F35" s="8">
        <v>6</v>
      </c>
      <c r="G35" s="8">
        <v>0</v>
      </c>
      <c r="H35" s="8">
        <v>3</v>
      </c>
      <c r="I35" s="8">
        <v>1</v>
      </c>
      <c r="J35" s="8">
        <v>9</v>
      </c>
      <c r="K35" s="8">
        <v>7</v>
      </c>
      <c r="L35" s="8">
        <v>0</v>
      </c>
      <c r="M35" s="8">
        <v>0</v>
      </c>
      <c r="N35" s="8">
        <v>1390</v>
      </c>
      <c r="O35" s="9"/>
      <c r="P35" s="9" t="s">
        <v>86</v>
      </c>
      <c r="Q35" s="6"/>
      <c r="R35" s="85"/>
      <c r="AY35" s="4" t="e">
        <f>(IF(F35&lt;100,300,1)*IF(AND(F35&lt;350,F35&gt;=100),150,1)*IF(F35&gt;=350,80,1)*8760)*IF(#REF!&gt;0,1,0)</f>
        <v>#REF!</v>
      </c>
    </row>
    <row r="36" spans="1:51" ht="39.75" customHeight="1">
      <c r="A36" s="14">
        <v>10</v>
      </c>
      <c r="B36" s="9" t="s">
        <v>83</v>
      </c>
      <c r="C36" s="9" t="s">
        <v>51</v>
      </c>
      <c r="D36" s="9" t="s">
        <v>84</v>
      </c>
      <c r="E36" s="3" t="s">
        <v>85</v>
      </c>
      <c r="F36" s="7">
        <v>14</v>
      </c>
      <c r="G36" s="7">
        <v>0</v>
      </c>
      <c r="H36" s="8">
        <v>7</v>
      </c>
      <c r="I36" s="8">
        <v>1</v>
      </c>
      <c r="J36" s="8">
        <v>20</v>
      </c>
      <c r="K36" s="8">
        <v>12</v>
      </c>
      <c r="L36" s="8">
        <v>0</v>
      </c>
      <c r="M36" s="8">
        <v>0</v>
      </c>
      <c r="N36" s="8">
        <v>1392</v>
      </c>
      <c r="O36" s="9"/>
      <c r="P36" s="9" t="s">
        <v>86</v>
      </c>
      <c r="Q36" s="6"/>
      <c r="R36" s="85"/>
      <c r="AY36" s="4" t="e">
        <f>(IF(F36&lt;100,300,1)*IF(AND(F36&lt;350,F36&gt;=100),150,1)*IF(F36&gt;=350,80,1)*8760)*IF(#REF!&gt;0,1,0)</f>
        <v>#REF!</v>
      </c>
    </row>
    <row r="37" spans="1:18" ht="39.75" customHeight="1">
      <c r="A37" s="103">
        <v>11</v>
      </c>
      <c r="B37" s="120" t="s">
        <v>223</v>
      </c>
      <c r="C37" s="37" t="s">
        <v>150</v>
      </c>
      <c r="D37" s="37" t="s">
        <v>224</v>
      </c>
      <c r="E37" s="56" t="s">
        <v>226</v>
      </c>
      <c r="F37" s="54">
        <v>120</v>
      </c>
      <c r="G37" s="54">
        <v>0</v>
      </c>
      <c r="H37" s="54">
        <v>60</v>
      </c>
      <c r="I37" s="54">
        <v>1</v>
      </c>
      <c r="J37" s="54">
        <v>0</v>
      </c>
      <c r="K37" s="54">
        <v>0</v>
      </c>
      <c r="L37" s="54">
        <v>150</v>
      </c>
      <c r="M37" s="54">
        <v>31</v>
      </c>
      <c r="N37" s="54">
        <v>1394</v>
      </c>
      <c r="O37" s="37"/>
      <c r="P37" s="37" t="s">
        <v>86</v>
      </c>
      <c r="Q37" s="114"/>
      <c r="R37" s="85"/>
    </row>
    <row r="38" spans="1:18" ht="39.75" customHeight="1">
      <c r="A38" s="104"/>
      <c r="B38" s="121"/>
      <c r="C38" s="37" t="s">
        <v>224</v>
      </c>
      <c r="D38" s="37" t="s">
        <v>227</v>
      </c>
      <c r="E38" s="56" t="s">
        <v>225</v>
      </c>
      <c r="F38" s="54">
        <v>4</v>
      </c>
      <c r="G38" s="54">
        <v>0</v>
      </c>
      <c r="H38" s="54">
        <v>2</v>
      </c>
      <c r="I38" s="54">
        <v>1</v>
      </c>
      <c r="J38" s="54">
        <v>0</v>
      </c>
      <c r="K38" s="54">
        <v>0</v>
      </c>
      <c r="L38" s="54">
        <v>6</v>
      </c>
      <c r="M38" s="54">
        <v>3</v>
      </c>
      <c r="N38" s="54">
        <v>1394</v>
      </c>
      <c r="O38" s="37"/>
      <c r="P38" s="37" t="s">
        <v>86</v>
      </c>
      <c r="Q38" s="115"/>
      <c r="R38" s="85"/>
    </row>
    <row r="39" spans="1:18" ht="39.75" customHeight="1">
      <c r="A39" s="14">
        <v>12</v>
      </c>
      <c r="B39" s="63" t="s">
        <v>229</v>
      </c>
      <c r="C39" s="37" t="s">
        <v>20</v>
      </c>
      <c r="D39" s="37" t="s">
        <v>255</v>
      </c>
      <c r="E39" s="56" t="s">
        <v>228</v>
      </c>
      <c r="F39" s="40">
        <v>9.2</v>
      </c>
      <c r="G39" s="40">
        <v>0</v>
      </c>
      <c r="H39" s="54">
        <v>4.6</v>
      </c>
      <c r="I39" s="54">
        <v>1</v>
      </c>
      <c r="J39" s="54">
        <v>0</v>
      </c>
      <c r="K39" s="54">
        <v>0</v>
      </c>
      <c r="L39" s="54">
        <v>14</v>
      </c>
      <c r="M39" s="54">
        <v>5</v>
      </c>
      <c r="N39" s="54">
        <v>1394</v>
      </c>
      <c r="O39" s="37">
        <v>1395</v>
      </c>
      <c r="P39" s="37" t="s">
        <v>86</v>
      </c>
      <c r="Q39" s="58"/>
      <c r="R39" s="85"/>
    </row>
    <row r="40" spans="1:18" ht="39.75" customHeight="1">
      <c r="A40" s="74">
        <v>13</v>
      </c>
      <c r="B40" s="57" t="s">
        <v>230</v>
      </c>
      <c r="C40" s="72" t="s">
        <v>34</v>
      </c>
      <c r="D40" s="72" t="s">
        <v>56</v>
      </c>
      <c r="E40" s="56" t="s">
        <v>231</v>
      </c>
      <c r="F40" s="40">
        <v>4.3</v>
      </c>
      <c r="G40" s="40">
        <v>4.3</v>
      </c>
      <c r="H40" s="68">
        <v>0</v>
      </c>
      <c r="I40" s="68">
        <v>1</v>
      </c>
      <c r="J40" s="68"/>
      <c r="K40" s="68"/>
      <c r="L40" s="68">
        <v>7</v>
      </c>
      <c r="M40" s="68">
        <v>3</v>
      </c>
      <c r="N40" s="68">
        <v>1394</v>
      </c>
      <c r="O40" s="72"/>
      <c r="P40" s="72" t="s">
        <v>86</v>
      </c>
      <c r="Q40" s="81"/>
      <c r="R40" s="85"/>
    </row>
    <row r="41" spans="1:51" s="23" customFormat="1" ht="34.5" customHeight="1" thickBot="1">
      <c r="A41" s="108" t="s">
        <v>87</v>
      </c>
      <c r="B41" s="109" t="s">
        <v>42</v>
      </c>
      <c r="C41" s="109" t="s">
        <v>42</v>
      </c>
      <c r="D41" s="109" t="s">
        <v>42</v>
      </c>
      <c r="E41" s="109" t="s">
        <v>42</v>
      </c>
      <c r="F41" s="20">
        <f>SUM(F34:F40,F20:F29)</f>
        <v>976.3000000000001</v>
      </c>
      <c r="G41" s="20">
        <f>SUM(G34:G40,G20:G29)</f>
        <v>458.3</v>
      </c>
      <c r="H41" s="20">
        <f>SUM(H34:H40,H20:H29)</f>
        <v>252.1</v>
      </c>
      <c r="I41" s="19" t="s">
        <v>112</v>
      </c>
      <c r="J41" s="20">
        <f>SUM(J34:J40,J20:J29)</f>
        <v>993</v>
      </c>
      <c r="K41" s="20">
        <f>SUM(K34:K40,K20:K29)</f>
        <v>161</v>
      </c>
      <c r="L41" s="20">
        <f>SUM(L34:L40,L20:L29)</f>
        <v>550</v>
      </c>
      <c r="M41" s="20">
        <f>SUM(M34:M40,M20:M29)</f>
        <v>119</v>
      </c>
      <c r="N41" s="19" t="s">
        <v>112</v>
      </c>
      <c r="O41" s="19" t="s">
        <v>112</v>
      </c>
      <c r="P41" s="19" t="s">
        <v>112</v>
      </c>
      <c r="Q41" s="22" t="s">
        <v>112</v>
      </c>
      <c r="R41" s="86"/>
      <c r="AY41" s="23" t="e">
        <f>AY36+#REF!+AY35+AY34+AY29+AY28+AY27+AY26+AY25+AY24+AY23+AY22+AY21+AY20</f>
        <v>#REF!</v>
      </c>
    </row>
    <row r="42" spans="1:18" s="1" customFormat="1" ht="35.25" customHeight="1" thickBot="1" thickTop="1">
      <c r="A42" s="111" t="s">
        <v>259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3"/>
      <c r="R42" s="88"/>
    </row>
    <row r="43" spans="1:18" ht="35.25" customHeight="1" thickTop="1">
      <c r="A43" s="101" t="s">
        <v>0</v>
      </c>
      <c r="B43" s="96" t="s">
        <v>1</v>
      </c>
      <c r="C43" s="96" t="s">
        <v>2</v>
      </c>
      <c r="D43" s="96"/>
      <c r="E43" s="96" t="s">
        <v>3</v>
      </c>
      <c r="F43" s="98" t="s">
        <v>4</v>
      </c>
      <c r="G43" s="96" t="s">
        <v>5</v>
      </c>
      <c r="H43" s="96"/>
      <c r="I43" s="98" t="s">
        <v>44</v>
      </c>
      <c r="J43" s="96" t="s">
        <v>6</v>
      </c>
      <c r="K43" s="96"/>
      <c r="L43" s="96" t="s">
        <v>7</v>
      </c>
      <c r="M43" s="96"/>
      <c r="N43" s="122" t="s">
        <v>8</v>
      </c>
      <c r="O43" s="122" t="s">
        <v>9</v>
      </c>
      <c r="P43" s="98" t="s">
        <v>10</v>
      </c>
      <c r="Q43" s="116" t="s">
        <v>11</v>
      </c>
      <c r="R43" s="85"/>
    </row>
    <row r="44" spans="1:18" ht="35.25" customHeight="1">
      <c r="A44" s="102"/>
      <c r="B44" s="97"/>
      <c r="C44" s="97" t="s">
        <v>12</v>
      </c>
      <c r="D44" s="97" t="s">
        <v>13</v>
      </c>
      <c r="E44" s="97"/>
      <c r="F44" s="99"/>
      <c r="G44" s="97" t="s">
        <v>14</v>
      </c>
      <c r="H44" s="97" t="s">
        <v>15</v>
      </c>
      <c r="I44" s="99"/>
      <c r="J44" s="97" t="s">
        <v>16</v>
      </c>
      <c r="K44" s="97" t="s">
        <v>17</v>
      </c>
      <c r="L44" s="97" t="s">
        <v>16</v>
      </c>
      <c r="M44" s="97" t="s">
        <v>17</v>
      </c>
      <c r="N44" s="123"/>
      <c r="O44" s="123"/>
      <c r="P44" s="99"/>
      <c r="Q44" s="117"/>
      <c r="R44" s="85"/>
    </row>
    <row r="45" spans="1:18" ht="35.25" customHeight="1">
      <c r="A45" s="102"/>
      <c r="B45" s="97"/>
      <c r="C45" s="97"/>
      <c r="D45" s="97"/>
      <c r="E45" s="97"/>
      <c r="F45" s="100"/>
      <c r="G45" s="97"/>
      <c r="H45" s="97"/>
      <c r="I45" s="100"/>
      <c r="J45" s="97"/>
      <c r="K45" s="97"/>
      <c r="L45" s="97"/>
      <c r="M45" s="97"/>
      <c r="N45" s="123"/>
      <c r="O45" s="123"/>
      <c r="P45" s="100"/>
      <c r="Q45" s="117"/>
      <c r="R45" s="85"/>
    </row>
    <row r="46" spans="1:51" s="15" customFormat="1" ht="39.75" customHeight="1">
      <c r="A46" s="106">
        <v>1</v>
      </c>
      <c r="B46" s="110" t="s">
        <v>207</v>
      </c>
      <c r="C46" s="28" t="s">
        <v>208</v>
      </c>
      <c r="D46" s="28" t="s">
        <v>90</v>
      </c>
      <c r="E46" s="32" t="s">
        <v>203</v>
      </c>
      <c r="F46" s="33">
        <v>37.4</v>
      </c>
      <c r="G46" s="11">
        <v>8.2</v>
      </c>
      <c r="H46" s="11">
        <v>29.2</v>
      </c>
      <c r="I46" s="11">
        <v>1</v>
      </c>
      <c r="J46" s="11">
        <v>0</v>
      </c>
      <c r="K46" s="11">
        <v>0</v>
      </c>
      <c r="L46" s="11">
        <v>51</v>
      </c>
      <c r="M46" s="11">
        <v>7</v>
      </c>
      <c r="N46" s="11">
        <v>1352</v>
      </c>
      <c r="O46" s="28" t="s">
        <v>205</v>
      </c>
      <c r="P46" s="13" t="s">
        <v>89</v>
      </c>
      <c r="Q46" s="124" t="s">
        <v>23</v>
      </c>
      <c r="R46" s="85"/>
      <c r="AY46" s="15">
        <v>0</v>
      </c>
    </row>
    <row r="47" spans="1:51" s="15" customFormat="1" ht="39.75" customHeight="1">
      <c r="A47" s="107"/>
      <c r="B47" s="110"/>
      <c r="C47" s="28" t="s">
        <v>202</v>
      </c>
      <c r="D47" s="28" t="s">
        <v>201</v>
      </c>
      <c r="E47" s="32" t="s">
        <v>204</v>
      </c>
      <c r="F47" s="10">
        <v>126.5</v>
      </c>
      <c r="G47" s="11">
        <v>120</v>
      </c>
      <c r="H47" s="10">
        <v>6.5</v>
      </c>
      <c r="I47" s="11">
        <v>1</v>
      </c>
      <c r="J47" s="34">
        <v>327</v>
      </c>
      <c r="K47" s="34">
        <v>17</v>
      </c>
      <c r="L47" s="11">
        <v>17</v>
      </c>
      <c r="M47" s="11">
        <v>6</v>
      </c>
      <c r="N47" s="11">
        <v>1386</v>
      </c>
      <c r="O47" s="13">
        <v>1393</v>
      </c>
      <c r="P47" s="13" t="s">
        <v>91</v>
      </c>
      <c r="Q47" s="124"/>
      <c r="R47" s="85"/>
      <c r="AY47" s="15">
        <v>0</v>
      </c>
    </row>
    <row r="48" spans="1:51" s="15" customFormat="1" ht="39.75" customHeight="1">
      <c r="A48" s="106">
        <v>2</v>
      </c>
      <c r="B48" s="110" t="s">
        <v>92</v>
      </c>
      <c r="C48" s="13" t="s">
        <v>88</v>
      </c>
      <c r="D48" s="13" t="s">
        <v>93</v>
      </c>
      <c r="E48" s="32" t="s">
        <v>206</v>
      </c>
      <c r="F48" s="11">
        <v>83</v>
      </c>
      <c r="G48" s="11">
        <v>0</v>
      </c>
      <c r="H48" s="11">
        <v>40</v>
      </c>
      <c r="I48" s="11">
        <v>1</v>
      </c>
      <c r="J48" s="11">
        <v>0</v>
      </c>
      <c r="K48" s="11">
        <v>0</v>
      </c>
      <c r="L48" s="11">
        <v>101</v>
      </c>
      <c r="M48" s="11">
        <v>14</v>
      </c>
      <c r="N48" s="11">
        <v>1376</v>
      </c>
      <c r="O48" s="13"/>
      <c r="P48" s="13" t="s">
        <v>94</v>
      </c>
      <c r="Q48" s="124" t="s">
        <v>23</v>
      </c>
      <c r="R48" s="85"/>
      <c r="AY48" s="15">
        <v>0</v>
      </c>
    </row>
    <row r="49" spans="1:51" s="15" customFormat="1" ht="39.75" customHeight="1">
      <c r="A49" s="107"/>
      <c r="B49" s="110"/>
      <c r="C49" s="13" t="s">
        <v>56</v>
      </c>
      <c r="D49" s="13" t="s">
        <v>95</v>
      </c>
      <c r="E49" s="32" t="s">
        <v>206</v>
      </c>
      <c r="F49" s="11">
        <v>29</v>
      </c>
      <c r="G49" s="11">
        <v>0</v>
      </c>
      <c r="H49" s="11">
        <v>14</v>
      </c>
      <c r="I49" s="11">
        <v>1</v>
      </c>
      <c r="J49" s="11">
        <v>0</v>
      </c>
      <c r="K49" s="11">
        <v>0</v>
      </c>
      <c r="L49" s="11">
        <v>34</v>
      </c>
      <c r="M49" s="11">
        <v>12</v>
      </c>
      <c r="N49" s="11">
        <v>1386</v>
      </c>
      <c r="O49" s="13"/>
      <c r="P49" s="13" t="s">
        <v>91</v>
      </c>
      <c r="Q49" s="124"/>
      <c r="R49" s="85"/>
      <c r="AY49" s="15">
        <v>0</v>
      </c>
    </row>
    <row r="50" spans="1:51" s="15" customFormat="1" ht="39.75" customHeight="1">
      <c r="A50" s="16">
        <v>3</v>
      </c>
      <c r="B50" s="13" t="s">
        <v>96</v>
      </c>
      <c r="C50" s="13" t="s">
        <v>97</v>
      </c>
      <c r="D50" s="13" t="s">
        <v>98</v>
      </c>
      <c r="E50" s="12" t="s">
        <v>99</v>
      </c>
      <c r="F50" s="11">
        <v>83</v>
      </c>
      <c r="G50" s="11">
        <v>80</v>
      </c>
      <c r="H50" s="11">
        <v>0</v>
      </c>
      <c r="I50" s="11">
        <v>1</v>
      </c>
      <c r="J50" s="11">
        <v>270</v>
      </c>
      <c r="K50" s="11">
        <v>17</v>
      </c>
      <c r="L50" s="11">
        <v>0</v>
      </c>
      <c r="M50" s="11">
        <v>0</v>
      </c>
      <c r="N50" s="11">
        <v>1370</v>
      </c>
      <c r="O50" s="13"/>
      <c r="P50" s="13" t="s">
        <v>94</v>
      </c>
      <c r="Q50" s="17"/>
      <c r="R50" s="85"/>
      <c r="AY50" s="15">
        <v>0</v>
      </c>
    </row>
    <row r="51" spans="1:51" s="15" customFormat="1" ht="39.75" customHeight="1">
      <c r="A51" s="16">
        <v>4</v>
      </c>
      <c r="B51" s="13" t="s">
        <v>100</v>
      </c>
      <c r="C51" s="13" t="s">
        <v>97</v>
      </c>
      <c r="D51" s="13" t="s">
        <v>101</v>
      </c>
      <c r="E51" s="12" t="s">
        <v>102</v>
      </c>
      <c r="F51" s="11">
        <v>78</v>
      </c>
      <c r="G51" s="11">
        <v>78</v>
      </c>
      <c r="H51" s="11">
        <v>0</v>
      </c>
      <c r="I51" s="11">
        <v>1</v>
      </c>
      <c r="J51" s="11">
        <v>0</v>
      </c>
      <c r="K51" s="11">
        <v>0</v>
      </c>
      <c r="L51" s="11">
        <v>189</v>
      </c>
      <c r="M51" s="11">
        <v>29</v>
      </c>
      <c r="N51" s="11">
        <v>1387</v>
      </c>
      <c r="O51" s="13"/>
      <c r="P51" s="13" t="s">
        <v>91</v>
      </c>
      <c r="Q51" s="17"/>
      <c r="R51" s="85"/>
      <c r="AY51" s="15">
        <v>0</v>
      </c>
    </row>
    <row r="52" spans="1:51" s="15" customFormat="1" ht="39.75" customHeight="1">
      <c r="A52" s="16">
        <v>5</v>
      </c>
      <c r="B52" s="13" t="s">
        <v>103</v>
      </c>
      <c r="C52" s="13" t="s">
        <v>98</v>
      </c>
      <c r="D52" s="13" t="s">
        <v>104</v>
      </c>
      <c r="E52" s="12" t="s">
        <v>105</v>
      </c>
      <c r="F52" s="11">
        <v>33</v>
      </c>
      <c r="G52" s="11">
        <v>32</v>
      </c>
      <c r="H52" s="11">
        <v>0</v>
      </c>
      <c r="I52" s="11">
        <v>1</v>
      </c>
      <c r="J52" s="11">
        <v>0</v>
      </c>
      <c r="K52" s="11">
        <v>0</v>
      </c>
      <c r="L52" s="11">
        <v>75</v>
      </c>
      <c r="M52" s="11">
        <v>15</v>
      </c>
      <c r="N52" s="11">
        <v>1386</v>
      </c>
      <c r="O52" s="13"/>
      <c r="P52" s="13" t="s">
        <v>91</v>
      </c>
      <c r="Q52" s="17"/>
      <c r="R52" s="85"/>
      <c r="AY52" s="15">
        <v>0</v>
      </c>
    </row>
    <row r="53" spans="1:51" s="15" customFormat="1" ht="39.75" customHeight="1">
      <c r="A53" s="16">
        <v>6</v>
      </c>
      <c r="B53" s="13" t="s">
        <v>106</v>
      </c>
      <c r="C53" s="13" t="s">
        <v>98</v>
      </c>
      <c r="D53" s="13" t="s">
        <v>107</v>
      </c>
      <c r="E53" s="12" t="s">
        <v>108</v>
      </c>
      <c r="F53" s="11">
        <v>56</v>
      </c>
      <c r="G53" s="11">
        <v>55</v>
      </c>
      <c r="H53" s="11">
        <v>0</v>
      </c>
      <c r="I53" s="11">
        <v>1</v>
      </c>
      <c r="J53" s="11">
        <v>175</v>
      </c>
      <c r="K53" s="11">
        <v>18</v>
      </c>
      <c r="L53" s="11">
        <v>0</v>
      </c>
      <c r="M53" s="11">
        <v>0</v>
      </c>
      <c r="N53" s="11">
        <v>1382</v>
      </c>
      <c r="O53" s="13"/>
      <c r="P53" s="13" t="s">
        <v>94</v>
      </c>
      <c r="Q53" s="17"/>
      <c r="R53" s="85"/>
      <c r="AY53" s="15">
        <v>0</v>
      </c>
    </row>
    <row r="54" spans="1:51" s="15" customFormat="1" ht="39.75" customHeight="1">
      <c r="A54" s="16">
        <v>7</v>
      </c>
      <c r="B54" s="13" t="s">
        <v>109</v>
      </c>
      <c r="C54" s="13" t="s">
        <v>93</v>
      </c>
      <c r="D54" s="13" t="s">
        <v>110</v>
      </c>
      <c r="E54" s="12" t="s">
        <v>111</v>
      </c>
      <c r="F54" s="11">
        <v>35</v>
      </c>
      <c r="G54" s="10">
        <v>34.6</v>
      </c>
      <c r="H54" s="11">
        <v>0</v>
      </c>
      <c r="I54" s="11">
        <v>1</v>
      </c>
      <c r="J54" s="11">
        <v>75</v>
      </c>
      <c r="K54" s="11">
        <v>18</v>
      </c>
      <c r="L54" s="11">
        <v>0</v>
      </c>
      <c r="M54" s="11">
        <v>0</v>
      </c>
      <c r="N54" s="11">
        <v>1391</v>
      </c>
      <c r="O54" s="13"/>
      <c r="P54" s="13" t="s">
        <v>91</v>
      </c>
      <c r="Q54" s="17"/>
      <c r="R54" s="85"/>
      <c r="AY54" s="15">
        <v>0</v>
      </c>
    </row>
    <row r="55" spans="1:18" s="15" customFormat="1" ht="39.75" customHeight="1">
      <c r="A55" s="62">
        <v>8</v>
      </c>
      <c r="B55" s="72" t="s">
        <v>233</v>
      </c>
      <c r="C55" s="72" t="s">
        <v>98</v>
      </c>
      <c r="D55" s="72" t="s">
        <v>234</v>
      </c>
      <c r="E55" s="65" t="s">
        <v>235</v>
      </c>
      <c r="F55" s="68">
        <v>4.2</v>
      </c>
      <c r="G55" s="40">
        <v>4.2</v>
      </c>
      <c r="H55" s="68">
        <v>0</v>
      </c>
      <c r="I55" s="68">
        <v>1</v>
      </c>
      <c r="J55" s="68">
        <v>38</v>
      </c>
      <c r="K55" s="68">
        <v>12</v>
      </c>
      <c r="L55" s="68">
        <v>0</v>
      </c>
      <c r="M55" s="68">
        <v>0</v>
      </c>
      <c r="N55" s="68">
        <v>1395</v>
      </c>
      <c r="O55" s="72"/>
      <c r="P55" s="72" t="s">
        <v>91</v>
      </c>
      <c r="Q55" s="82"/>
      <c r="R55" s="85"/>
    </row>
    <row r="56" spans="1:51" s="23" customFormat="1" ht="42.75" customHeight="1" thickBot="1">
      <c r="A56" s="108" t="s">
        <v>48</v>
      </c>
      <c r="B56" s="109" t="s">
        <v>42</v>
      </c>
      <c r="C56" s="109" t="s">
        <v>42</v>
      </c>
      <c r="D56" s="109" t="s">
        <v>42</v>
      </c>
      <c r="E56" s="109" t="s">
        <v>42</v>
      </c>
      <c r="F56" s="20">
        <f>SUM(F46:F55)</f>
        <v>565.1</v>
      </c>
      <c r="G56" s="20">
        <f>SUM(G46:G55)</f>
        <v>412</v>
      </c>
      <c r="H56" s="20">
        <f>SUM(H46:H55)</f>
        <v>89.7</v>
      </c>
      <c r="I56" s="19" t="s">
        <v>112</v>
      </c>
      <c r="J56" s="21">
        <v>1752</v>
      </c>
      <c r="K56" s="21">
        <v>111</v>
      </c>
      <c r="L56" s="21">
        <v>467</v>
      </c>
      <c r="M56" s="21">
        <v>83</v>
      </c>
      <c r="N56" s="19" t="s">
        <v>112</v>
      </c>
      <c r="O56" s="19" t="s">
        <v>112</v>
      </c>
      <c r="P56" s="19" t="s">
        <v>112</v>
      </c>
      <c r="Q56" s="22"/>
      <c r="R56" s="86"/>
      <c r="AY56" s="23">
        <v>0</v>
      </c>
    </row>
    <row r="57" spans="1:18" s="1" customFormat="1" ht="26.25" customHeight="1" thickBot="1" thickTop="1">
      <c r="A57" s="111" t="s">
        <v>260</v>
      </c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3"/>
      <c r="R57" s="88"/>
    </row>
    <row r="58" spans="1:18" ht="26.25" customHeight="1" thickTop="1">
      <c r="A58" s="101" t="s">
        <v>0</v>
      </c>
      <c r="B58" s="96" t="s">
        <v>1</v>
      </c>
      <c r="C58" s="96" t="s">
        <v>2</v>
      </c>
      <c r="D58" s="96"/>
      <c r="E58" s="96" t="s">
        <v>3</v>
      </c>
      <c r="F58" s="98" t="s">
        <v>4</v>
      </c>
      <c r="G58" s="96" t="s">
        <v>5</v>
      </c>
      <c r="H58" s="96"/>
      <c r="I58" s="98" t="s">
        <v>44</v>
      </c>
      <c r="J58" s="96" t="s">
        <v>6</v>
      </c>
      <c r="K58" s="96"/>
      <c r="L58" s="96" t="s">
        <v>7</v>
      </c>
      <c r="M58" s="96"/>
      <c r="N58" s="122" t="s">
        <v>8</v>
      </c>
      <c r="O58" s="122" t="s">
        <v>9</v>
      </c>
      <c r="P58" s="98" t="s">
        <v>10</v>
      </c>
      <c r="Q58" s="116" t="s">
        <v>11</v>
      </c>
      <c r="R58" s="85"/>
    </row>
    <row r="59" spans="1:18" ht="26.25" customHeight="1">
      <c r="A59" s="102"/>
      <c r="B59" s="97"/>
      <c r="C59" s="97" t="s">
        <v>12</v>
      </c>
      <c r="D59" s="97" t="s">
        <v>13</v>
      </c>
      <c r="E59" s="97"/>
      <c r="F59" s="99"/>
      <c r="G59" s="97" t="s">
        <v>14</v>
      </c>
      <c r="H59" s="97" t="s">
        <v>15</v>
      </c>
      <c r="I59" s="99"/>
      <c r="J59" s="97" t="s">
        <v>16</v>
      </c>
      <c r="K59" s="97" t="s">
        <v>17</v>
      </c>
      <c r="L59" s="97" t="s">
        <v>16</v>
      </c>
      <c r="M59" s="97" t="s">
        <v>17</v>
      </c>
      <c r="N59" s="123"/>
      <c r="O59" s="123"/>
      <c r="P59" s="99"/>
      <c r="Q59" s="117"/>
      <c r="R59" s="85"/>
    </row>
    <row r="60" spans="1:18" ht="26.25" customHeight="1">
      <c r="A60" s="102"/>
      <c r="B60" s="97"/>
      <c r="C60" s="97"/>
      <c r="D60" s="97"/>
      <c r="E60" s="97"/>
      <c r="F60" s="100"/>
      <c r="G60" s="97"/>
      <c r="H60" s="97"/>
      <c r="I60" s="100"/>
      <c r="J60" s="97"/>
      <c r="K60" s="97"/>
      <c r="L60" s="97"/>
      <c r="M60" s="97"/>
      <c r="N60" s="123"/>
      <c r="O60" s="123"/>
      <c r="P60" s="100"/>
      <c r="Q60" s="117"/>
      <c r="R60" s="85"/>
    </row>
    <row r="61" spans="1:51" s="15" customFormat="1" ht="42" customHeight="1">
      <c r="A61" s="16">
        <v>1</v>
      </c>
      <c r="B61" s="48" t="s">
        <v>113</v>
      </c>
      <c r="C61" s="48" t="s">
        <v>59</v>
      </c>
      <c r="D61" s="13" t="s">
        <v>50</v>
      </c>
      <c r="E61" s="12" t="s">
        <v>114</v>
      </c>
      <c r="F61" s="10">
        <v>22.7</v>
      </c>
      <c r="G61" s="11">
        <v>0</v>
      </c>
      <c r="H61" s="11">
        <v>11</v>
      </c>
      <c r="I61" s="11">
        <v>1</v>
      </c>
      <c r="J61" s="11">
        <v>0</v>
      </c>
      <c r="K61" s="11">
        <v>0</v>
      </c>
      <c r="L61" s="11">
        <v>31</v>
      </c>
      <c r="M61" s="11">
        <v>12</v>
      </c>
      <c r="N61" s="11">
        <v>1377</v>
      </c>
      <c r="O61" s="13"/>
      <c r="P61" s="13" t="s">
        <v>94</v>
      </c>
      <c r="Q61" s="17"/>
      <c r="R61" s="85"/>
      <c r="AY61" s="15" t="e">
        <f>(IF(F61&lt;20,50,1)*IF(AND(F61&lt;40,F61&gt;=20),40,1)*IF(AND(F61&lt;100,F61&gt;=40),20,1)*IF(F61&gt;=100,10,1)*8760)*IF(#REF!&gt;0,1,0)</f>
        <v>#REF!</v>
      </c>
    </row>
    <row r="62" spans="1:51" s="15" customFormat="1" ht="42" customHeight="1">
      <c r="A62" s="16">
        <v>2</v>
      </c>
      <c r="B62" s="48" t="s">
        <v>115</v>
      </c>
      <c r="C62" s="48" t="s">
        <v>116</v>
      </c>
      <c r="D62" s="13" t="s">
        <v>117</v>
      </c>
      <c r="E62" s="12" t="s">
        <v>118</v>
      </c>
      <c r="F62" s="10">
        <v>0.4</v>
      </c>
      <c r="G62" s="11">
        <v>0</v>
      </c>
      <c r="H62" s="10">
        <v>0.2</v>
      </c>
      <c r="I62" s="11">
        <v>1</v>
      </c>
      <c r="J62" s="11">
        <v>0</v>
      </c>
      <c r="K62" s="11">
        <v>0</v>
      </c>
      <c r="L62" s="11">
        <v>0</v>
      </c>
      <c r="M62" s="11">
        <v>1</v>
      </c>
      <c r="N62" s="11">
        <v>1382</v>
      </c>
      <c r="O62" s="13" t="s">
        <v>119</v>
      </c>
      <c r="P62" s="13" t="s">
        <v>94</v>
      </c>
      <c r="Q62" s="17"/>
      <c r="R62" s="85"/>
      <c r="AY62" s="15" t="e">
        <f>(IF(F62&lt;20,50,1)*IF(AND(F62&lt;40,F62&gt;=20),40,1)*IF(AND(F62&lt;100,F62&gt;=40),20,1)*IF(F62&gt;=100,10,1)*8760)*IF(#REF!&gt;0,1,0)</f>
        <v>#REF!</v>
      </c>
    </row>
    <row r="63" spans="1:51" s="15" customFormat="1" ht="42" customHeight="1">
      <c r="A63" s="16">
        <v>3</v>
      </c>
      <c r="B63" s="48" t="s">
        <v>120</v>
      </c>
      <c r="C63" s="48" t="s">
        <v>62</v>
      </c>
      <c r="D63" s="13" t="s">
        <v>121</v>
      </c>
      <c r="E63" s="12" t="s">
        <v>122</v>
      </c>
      <c r="F63" s="10">
        <v>20.6</v>
      </c>
      <c r="G63" s="11">
        <v>0</v>
      </c>
      <c r="H63" s="11">
        <v>10</v>
      </c>
      <c r="I63" s="11">
        <v>1</v>
      </c>
      <c r="J63" s="11">
        <v>0</v>
      </c>
      <c r="K63" s="11">
        <v>0</v>
      </c>
      <c r="L63" s="11">
        <v>29</v>
      </c>
      <c r="M63" s="11">
        <v>7</v>
      </c>
      <c r="N63" s="11">
        <v>1361</v>
      </c>
      <c r="O63" s="13" t="s">
        <v>123</v>
      </c>
      <c r="P63" s="13" t="s">
        <v>124</v>
      </c>
      <c r="Q63" s="17"/>
      <c r="R63" s="85"/>
      <c r="AY63" s="15" t="e">
        <f>(IF(F63&lt;20,50,1)*IF(AND(F63&lt;40,F63&gt;=20),40,1)*IF(AND(F63&lt;100,F63&gt;=40),20,1)*IF(F63&gt;=100,10,1)*8760)*IF(#REF!&gt;0,1,0)</f>
        <v>#REF!</v>
      </c>
    </row>
    <row r="64" spans="1:51" s="15" customFormat="1" ht="42" customHeight="1">
      <c r="A64" s="16">
        <v>4</v>
      </c>
      <c r="B64" s="49" t="s">
        <v>125</v>
      </c>
      <c r="C64" s="49" t="s">
        <v>126</v>
      </c>
      <c r="D64" s="49" t="s">
        <v>127</v>
      </c>
      <c r="E64" s="53" t="s">
        <v>128</v>
      </c>
      <c r="F64" s="51">
        <v>6</v>
      </c>
      <c r="G64" s="52">
        <v>5.9</v>
      </c>
      <c r="H64" s="51">
        <v>0</v>
      </c>
      <c r="I64" s="51">
        <v>1</v>
      </c>
      <c r="J64" s="51">
        <v>40</v>
      </c>
      <c r="K64" s="51">
        <v>0</v>
      </c>
      <c r="L64" s="51">
        <v>0</v>
      </c>
      <c r="M64" s="51">
        <v>0</v>
      </c>
      <c r="N64" s="51">
        <v>1384</v>
      </c>
      <c r="O64" s="49"/>
      <c r="P64" s="49" t="s">
        <v>94</v>
      </c>
      <c r="Q64" s="50"/>
      <c r="R64" s="85"/>
      <c r="AY64" s="15" t="e">
        <f>(IF(F64&lt;20,50,1)*IF(AND(F64&lt;40,F64&gt;=20),40,1)*IF(AND(F64&lt;100,F64&gt;=40),20,1)*IF(F64&gt;=100,10,1)*8760)*IF(#REF!&gt;0,1,0)</f>
        <v>#REF!</v>
      </c>
    </row>
    <row r="65" spans="1:51" s="15" customFormat="1" ht="42" customHeight="1">
      <c r="A65" s="42">
        <v>5</v>
      </c>
      <c r="B65" s="43" t="s">
        <v>129</v>
      </c>
      <c r="C65" s="43" t="s">
        <v>50</v>
      </c>
      <c r="D65" s="43" t="s">
        <v>130</v>
      </c>
      <c r="E65" s="44" t="s">
        <v>131</v>
      </c>
      <c r="F65" s="45">
        <v>43.7</v>
      </c>
      <c r="G65" s="55">
        <v>0</v>
      </c>
      <c r="H65" s="45">
        <v>21.2</v>
      </c>
      <c r="I65" s="55">
        <v>1</v>
      </c>
      <c r="J65" s="55">
        <v>0</v>
      </c>
      <c r="K65" s="55">
        <v>0</v>
      </c>
      <c r="L65" s="55">
        <v>61</v>
      </c>
      <c r="M65" s="55">
        <v>18</v>
      </c>
      <c r="N65" s="55">
        <v>1385</v>
      </c>
      <c r="O65" s="43"/>
      <c r="P65" s="43" t="s">
        <v>94</v>
      </c>
      <c r="Q65" s="47"/>
      <c r="R65" s="85"/>
      <c r="AY65" s="15" t="e">
        <f>(IF(F65&lt;20,50,1)*IF(AND(F65&lt;40,F65&gt;=20),40,1)*IF(AND(F65&lt;100,F65&gt;=40),20,1)*IF(F65&gt;=100,10,1)*8760)*IF(#REF!&gt;0,1,0)</f>
        <v>#REF!</v>
      </c>
    </row>
    <row r="66" spans="1:51" s="15" customFormat="1" ht="42" customHeight="1">
      <c r="A66" s="16">
        <v>6</v>
      </c>
      <c r="B66" s="13" t="s">
        <v>132</v>
      </c>
      <c r="C66" s="13" t="s">
        <v>133</v>
      </c>
      <c r="D66" s="13" t="s">
        <v>134</v>
      </c>
      <c r="E66" s="12" t="s">
        <v>135</v>
      </c>
      <c r="F66" s="10">
        <v>50.5</v>
      </c>
      <c r="G66" s="11">
        <v>0</v>
      </c>
      <c r="H66" s="10">
        <v>24.5</v>
      </c>
      <c r="I66" s="11">
        <v>1</v>
      </c>
      <c r="J66" s="11">
        <v>0</v>
      </c>
      <c r="K66" s="11">
        <v>0</v>
      </c>
      <c r="L66" s="11">
        <v>65</v>
      </c>
      <c r="M66" s="11">
        <v>16</v>
      </c>
      <c r="N66" s="11">
        <v>1362</v>
      </c>
      <c r="O66" s="13" t="s">
        <v>136</v>
      </c>
      <c r="P66" s="13" t="s">
        <v>124</v>
      </c>
      <c r="Q66" s="17"/>
      <c r="R66" s="85"/>
      <c r="AY66" s="15" t="e">
        <f>(IF(F66&lt;20,50,1)*IF(AND(F66&lt;40,F66&gt;=20),40,1)*IF(AND(F66&lt;100,F66&gt;=40),20,1)*IF(F66&gt;=100,10,1)*8760)*IF(#REF!&gt;0,1,0)</f>
        <v>#REF!</v>
      </c>
    </row>
    <row r="67" spans="1:51" s="15" customFormat="1" ht="42" customHeight="1">
      <c r="A67" s="16">
        <v>7</v>
      </c>
      <c r="B67" s="13" t="s">
        <v>137</v>
      </c>
      <c r="C67" s="13" t="s">
        <v>138</v>
      </c>
      <c r="D67" s="13" t="s">
        <v>50</v>
      </c>
      <c r="E67" s="12" t="s">
        <v>139</v>
      </c>
      <c r="F67" s="10">
        <v>44.3</v>
      </c>
      <c r="G67" s="11">
        <v>0</v>
      </c>
      <c r="H67" s="10">
        <v>21.5</v>
      </c>
      <c r="I67" s="11">
        <v>1</v>
      </c>
      <c r="J67" s="11">
        <v>0</v>
      </c>
      <c r="K67" s="11">
        <v>0</v>
      </c>
      <c r="L67" s="11">
        <v>63</v>
      </c>
      <c r="M67" s="11">
        <v>8</v>
      </c>
      <c r="N67" s="11">
        <v>1362</v>
      </c>
      <c r="O67" s="13"/>
      <c r="P67" s="13" t="s">
        <v>124</v>
      </c>
      <c r="Q67" s="17"/>
      <c r="R67" s="85"/>
      <c r="AY67" s="15" t="e">
        <f>(IF(F67&lt;20,50,1)*IF(AND(F67&lt;40,F67&gt;=20),40,1)*IF(AND(F67&lt;100,F67&gt;=40),20,1)*IF(F67&gt;=100,10,1)*8760)*IF(#REF!&gt;0,1,0)</f>
        <v>#REF!</v>
      </c>
    </row>
    <row r="68" spans="1:51" s="15" customFormat="1" ht="42" customHeight="1">
      <c r="A68" s="106">
        <v>8</v>
      </c>
      <c r="B68" s="110" t="s">
        <v>140</v>
      </c>
      <c r="C68" s="13" t="s">
        <v>141</v>
      </c>
      <c r="D68" s="13" t="s">
        <v>142</v>
      </c>
      <c r="E68" s="12" t="s">
        <v>143</v>
      </c>
      <c r="F68" s="10">
        <v>82.4</v>
      </c>
      <c r="G68" s="11">
        <v>0</v>
      </c>
      <c r="H68" s="11">
        <v>40</v>
      </c>
      <c r="I68" s="11">
        <v>1</v>
      </c>
      <c r="J68" s="11">
        <v>0</v>
      </c>
      <c r="K68" s="11">
        <v>0</v>
      </c>
      <c r="L68" s="11">
        <v>137</v>
      </c>
      <c r="M68" s="11">
        <v>85</v>
      </c>
      <c r="N68" s="11">
        <v>1375</v>
      </c>
      <c r="O68" s="13"/>
      <c r="P68" s="13" t="s">
        <v>91</v>
      </c>
      <c r="Q68" s="124" t="s">
        <v>23</v>
      </c>
      <c r="R68" s="85"/>
      <c r="AY68" s="15" t="e">
        <f>(IF(F68&lt;20,50,1)*IF(AND(F68&lt;40,F68&gt;=20),40,1)*IF(AND(F68&lt;100,F68&gt;=40),20,1)*IF(F68&gt;=100,10,1)*8760)*IF(#REF!&gt;0,1,0)</f>
        <v>#REF!</v>
      </c>
    </row>
    <row r="69" spans="1:51" s="15" customFormat="1" ht="42" customHeight="1">
      <c r="A69" s="107"/>
      <c r="B69" s="110"/>
      <c r="C69" s="13" t="s">
        <v>144</v>
      </c>
      <c r="D69" s="13" t="s">
        <v>145</v>
      </c>
      <c r="E69" s="12" t="s">
        <v>146</v>
      </c>
      <c r="F69" s="10">
        <v>21.6</v>
      </c>
      <c r="G69" s="11">
        <v>21</v>
      </c>
      <c r="H69" s="11">
        <v>0</v>
      </c>
      <c r="I69" s="11">
        <v>1</v>
      </c>
      <c r="J69" s="11">
        <v>68</v>
      </c>
      <c r="K69" s="11">
        <v>6</v>
      </c>
      <c r="L69" s="11">
        <v>0</v>
      </c>
      <c r="M69" s="11">
        <v>0</v>
      </c>
      <c r="N69" s="11">
        <v>1382</v>
      </c>
      <c r="O69" s="13"/>
      <c r="P69" s="13" t="s">
        <v>91</v>
      </c>
      <c r="Q69" s="124"/>
      <c r="R69" s="85"/>
      <c r="AY69" s="15" t="e">
        <f>(IF(F69&lt;20,50,1)*IF(AND(F69&lt;40,F69&gt;=20),40,1)*IF(AND(F69&lt;100,F69&gt;=40),20,1)*IF(F69&gt;=100,10,1)*8760)*IF(#REF!&gt;0,1,0)</f>
        <v>#REF!</v>
      </c>
    </row>
    <row r="70" spans="1:51" s="15" customFormat="1" ht="42" customHeight="1">
      <c r="A70" s="62">
        <v>9</v>
      </c>
      <c r="B70" s="72" t="s">
        <v>244</v>
      </c>
      <c r="C70" s="13" t="s">
        <v>19</v>
      </c>
      <c r="D70" s="13" t="s">
        <v>147</v>
      </c>
      <c r="E70" s="12" t="s">
        <v>148</v>
      </c>
      <c r="F70" s="83">
        <v>44</v>
      </c>
      <c r="G70" s="11">
        <v>0</v>
      </c>
      <c r="H70" s="11">
        <v>22</v>
      </c>
      <c r="I70" s="11">
        <v>1</v>
      </c>
      <c r="J70" s="11">
        <v>0</v>
      </c>
      <c r="K70" s="11">
        <v>0</v>
      </c>
      <c r="L70" s="11">
        <v>76</v>
      </c>
      <c r="M70" s="11">
        <v>13</v>
      </c>
      <c r="N70" s="11">
        <v>1381</v>
      </c>
      <c r="O70" s="13"/>
      <c r="P70" s="13" t="s">
        <v>91</v>
      </c>
      <c r="Q70" s="64"/>
      <c r="R70" s="85"/>
      <c r="AY70" s="15" t="e">
        <f>(IF(F70&lt;20,50,1)*IF(AND(F70&lt;40,F70&gt;=20),40,1)*IF(AND(F70&lt;100,F70&gt;=40),20,1)*IF(F70&gt;=100,10,1)*8760)*IF(#REF!&gt;0,1,0)</f>
        <v>#REF!</v>
      </c>
    </row>
    <row r="71" spans="1:51" s="15" customFormat="1" ht="42" customHeight="1">
      <c r="A71" s="16">
        <v>10</v>
      </c>
      <c r="B71" s="13" t="s">
        <v>149</v>
      </c>
      <c r="C71" s="13" t="s">
        <v>150</v>
      </c>
      <c r="D71" s="13" t="s">
        <v>126</v>
      </c>
      <c r="E71" s="12" t="s">
        <v>151</v>
      </c>
      <c r="F71" s="10">
        <v>41.2</v>
      </c>
      <c r="G71" s="11">
        <v>40</v>
      </c>
      <c r="H71" s="11">
        <v>0</v>
      </c>
      <c r="I71" s="11">
        <v>1</v>
      </c>
      <c r="J71" s="11">
        <v>233</v>
      </c>
      <c r="K71" s="11">
        <v>27</v>
      </c>
      <c r="L71" s="11">
        <v>0</v>
      </c>
      <c r="M71" s="11">
        <v>0</v>
      </c>
      <c r="N71" s="11">
        <v>1365</v>
      </c>
      <c r="O71" s="13"/>
      <c r="P71" s="13" t="s">
        <v>91</v>
      </c>
      <c r="Q71" s="17"/>
      <c r="R71" s="85"/>
      <c r="AY71" s="15" t="e">
        <f>(IF(F71&lt;20,50,1)*IF(AND(F71&lt;40,F71&gt;=20),40,1)*IF(AND(F71&lt;100,F71&gt;=40),20,1)*IF(F71&gt;=100,10,1)*8760)*IF(#REF!&gt;0,1,0)</f>
        <v>#REF!</v>
      </c>
    </row>
    <row r="72" spans="1:51" s="15" customFormat="1" ht="42" customHeight="1">
      <c r="A72" s="16">
        <v>11</v>
      </c>
      <c r="B72" s="13" t="s">
        <v>149</v>
      </c>
      <c r="C72" s="13" t="s">
        <v>150</v>
      </c>
      <c r="D72" s="13" t="s">
        <v>126</v>
      </c>
      <c r="E72" s="12" t="s">
        <v>152</v>
      </c>
      <c r="F72" s="10">
        <v>41.2</v>
      </c>
      <c r="G72" s="11">
        <v>40</v>
      </c>
      <c r="H72" s="11">
        <v>0</v>
      </c>
      <c r="I72" s="11">
        <v>1</v>
      </c>
      <c r="J72" s="11">
        <v>270</v>
      </c>
      <c r="K72" s="11">
        <v>26</v>
      </c>
      <c r="L72" s="11">
        <v>0</v>
      </c>
      <c r="M72" s="11">
        <v>0</v>
      </c>
      <c r="N72" s="11">
        <v>1379</v>
      </c>
      <c r="O72" s="13"/>
      <c r="P72" s="13" t="s">
        <v>94</v>
      </c>
      <c r="Q72" s="17"/>
      <c r="R72" s="85"/>
      <c r="AY72" s="15" t="e">
        <f>(IF(F72&lt;20,50,1)*IF(AND(F72&lt;40,F72&gt;=20),40,1)*IF(AND(F72&lt;100,F72&gt;=40),20,1)*IF(F72&gt;=100,10,1)*8760)*IF(#REF!&gt;0,1,0)</f>
        <v>#REF!</v>
      </c>
    </row>
    <row r="73" spans="1:51" s="15" customFormat="1" ht="42" customHeight="1">
      <c r="A73" s="106">
        <v>12</v>
      </c>
      <c r="B73" s="110" t="s">
        <v>153</v>
      </c>
      <c r="C73" s="28" t="s">
        <v>154</v>
      </c>
      <c r="D73" s="28" t="s">
        <v>147</v>
      </c>
      <c r="E73" s="32" t="s">
        <v>155</v>
      </c>
      <c r="F73" s="83">
        <v>13.4</v>
      </c>
      <c r="G73" s="34">
        <v>0</v>
      </c>
      <c r="H73" s="33">
        <v>6.5</v>
      </c>
      <c r="I73" s="34">
        <v>1</v>
      </c>
      <c r="J73" s="34">
        <v>0</v>
      </c>
      <c r="K73" s="34">
        <v>0</v>
      </c>
      <c r="L73" s="34">
        <v>21</v>
      </c>
      <c r="M73" s="34">
        <v>5</v>
      </c>
      <c r="N73" s="34">
        <v>1362</v>
      </c>
      <c r="O73" s="28"/>
      <c r="P73" s="28" t="s">
        <v>124</v>
      </c>
      <c r="Q73" s="124" t="s">
        <v>23</v>
      </c>
      <c r="R73" s="85"/>
      <c r="AY73" s="15" t="e">
        <f>(IF(F73&lt;20,50,1)*IF(AND(F73&lt;40,F73&gt;=20),40,1)*IF(AND(F73&lt;100,F73&gt;=40),20,1)*IF(F73&gt;=100,10,1)*8760)*IF(#REF!&gt;0,1,0)</f>
        <v>#REF!</v>
      </c>
    </row>
    <row r="74" spans="1:51" s="15" customFormat="1" ht="42" customHeight="1">
      <c r="A74" s="141"/>
      <c r="B74" s="110"/>
      <c r="C74" s="48" t="s">
        <v>62</v>
      </c>
      <c r="D74" s="28" t="s">
        <v>156</v>
      </c>
      <c r="E74" s="32" t="s">
        <v>157</v>
      </c>
      <c r="F74" s="33">
        <v>4.2</v>
      </c>
      <c r="G74" s="34">
        <v>0</v>
      </c>
      <c r="H74" s="33">
        <v>2.1</v>
      </c>
      <c r="I74" s="34">
        <v>1</v>
      </c>
      <c r="J74" s="34">
        <v>0</v>
      </c>
      <c r="K74" s="34">
        <v>0</v>
      </c>
      <c r="L74" s="34">
        <v>16</v>
      </c>
      <c r="M74" s="34">
        <v>6</v>
      </c>
      <c r="N74" s="34">
        <v>1387</v>
      </c>
      <c r="O74" s="28"/>
      <c r="P74" s="28" t="s">
        <v>91</v>
      </c>
      <c r="Q74" s="124"/>
      <c r="R74" s="85"/>
      <c r="AY74" s="15" t="e">
        <f>(IF(F74&lt;20,50,1)*IF(AND(F74&lt;40,F74&gt;=20),40,1)*IF(AND(F74&lt;100,F74&gt;=40),20,1)*IF(F74&gt;=100,10,1)*8760)*IF(#REF!&gt;0,1,0)</f>
        <v>#REF!</v>
      </c>
    </row>
    <row r="75" spans="1:51" s="15" customFormat="1" ht="42" customHeight="1">
      <c r="A75" s="107"/>
      <c r="B75" s="110"/>
      <c r="C75" s="48" t="s">
        <v>62</v>
      </c>
      <c r="D75" s="28" t="s">
        <v>154</v>
      </c>
      <c r="E75" s="32" t="s">
        <v>158</v>
      </c>
      <c r="F75" s="33">
        <v>3.1</v>
      </c>
      <c r="G75" s="34">
        <v>0</v>
      </c>
      <c r="H75" s="33">
        <v>1.5</v>
      </c>
      <c r="I75" s="34">
        <v>1</v>
      </c>
      <c r="J75" s="34">
        <v>0</v>
      </c>
      <c r="K75" s="34">
        <v>0</v>
      </c>
      <c r="L75" s="34">
        <v>3</v>
      </c>
      <c r="M75" s="34">
        <v>2</v>
      </c>
      <c r="N75" s="34">
        <v>1361</v>
      </c>
      <c r="O75" s="28" t="s">
        <v>123</v>
      </c>
      <c r="P75" s="28" t="s">
        <v>124</v>
      </c>
      <c r="Q75" s="124"/>
      <c r="R75" s="85"/>
      <c r="AY75" s="15" t="e">
        <f>(IF(F75&lt;20,50,1)*IF(AND(F75&lt;40,F75&gt;=20),40,1)*IF(AND(F75&lt;100,F75&gt;=40),20,1)*IF(F75&gt;=100,10,1)*8760)*IF(#REF!&gt;0,1,0)</f>
        <v>#REF!</v>
      </c>
    </row>
    <row r="76" spans="1:18" s="15" customFormat="1" ht="42" customHeight="1">
      <c r="A76" s="106">
        <v>13</v>
      </c>
      <c r="B76" s="120" t="s">
        <v>159</v>
      </c>
      <c r="C76" s="84" t="s">
        <v>160</v>
      </c>
      <c r="D76" s="73" t="s">
        <v>241</v>
      </c>
      <c r="E76" s="66" t="s">
        <v>242</v>
      </c>
      <c r="F76" s="45">
        <v>31.93</v>
      </c>
      <c r="G76" s="69">
        <v>0</v>
      </c>
      <c r="H76" s="45">
        <v>15.5</v>
      </c>
      <c r="I76" s="69">
        <v>1</v>
      </c>
      <c r="J76" s="69">
        <v>0</v>
      </c>
      <c r="K76" s="69">
        <v>0</v>
      </c>
      <c r="L76" s="131">
        <v>46</v>
      </c>
      <c r="M76" s="131">
        <v>9</v>
      </c>
      <c r="N76" s="131">
        <v>1367</v>
      </c>
      <c r="O76" s="120">
        <v>1395</v>
      </c>
      <c r="P76" s="120" t="s">
        <v>94</v>
      </c>
      <c r="Q76" s="139"/>
      <c r="R76" s="85"/>
    </row>
    <row r="77" spans="1:51" s="15" customFormat="1" ht="42" customHeight="1">
      <c r="A77" s="107"/>
      <c r="B77" s="121"/>
      <c r="C77" s="43" t="s">
        <v>241</v>
      </c>
      <c r="D77" s="43" t="s">
        <v>147</v>
      </c>
      <c r="E77" s="44" t="s">
        <v>243</v>
      </c>
      <c r="F77" s="45">
        <v>0.4</v>
      </c>
      <c r="G77" s="46">
        <v>0</v>
      </c>
      <c r="H77" s="45">
        <v>0.2</v>
      </c>
      <c r="I77" s="46">
        <v>1</v>
      </c>
      <c r="J77" s="46">
        <v>0</v>
      </c>
      <c r="K77" s="46">
        <v>0</v>
      </c>
      <c r="L77" s="132"/>
      <c r="M77" s="132"/>
      <c r="N77" s="132"/>
      <c r="O77" s="121"/>
      <c r="P77" s="121"/>
      <c r="Q77" s="140"/>
      <c r="R77" s="85"/>
      <c r="AY77" s="15" t="e">
        <f>(IF(F77&lt;20,50,1)*IF(AND(F77&lt;40,F77&gt;=20),40,1)*IF(AND(F77&lt;100,F77&gt;=40),20,1)*IF(F77&gt;=100,10,1)*8760)*IF(#REF!&gt;0,1,0)</f>
        <v>#REF!</v>
      </c>
    </row>
    <row r="78" spans="1:51" s="15" customFormat="1" ht="42" customHeight="1">
      <c r="A78" s="16">
        <v>14</v>
      </c>
      <c r="B78" s="13" t="s">
        <v>161</v>
      </c>
      <c r="C78" s="13" t="s">
        <v>134</v>
      </c>
      <c r="D78" s="13" t="s">
        <v>162</v>
      </c>
      <c r="E78" s="12" t="s">
        <v>163</v>
      </c>
      <c r="F78" s="10">
        <v>82.4</v>
      </c>
      <c r="G78" s="11">
        <v>0</v>
      </c>
      <c r="H78" s="11">
        <v>40</v>
      </c>
      <c r="I78" s="11">
        <v>1</v>
      </c>
      <c r="J78" s="11">
        <v>0</v>
      </c>
      <c r="K78" s="11">
        <v>0</v>
      </c>
      <c r="L78" s="11">
        <v>99</v>
      </c>
      <c r="M78" s="11">
        <v>27</v>
      </c>
      <c r="N78" s="11">
        <v>1376</v>
      </c>
      <c r="O78" s="13"/>
      <c r="P78" s="13" t="s">
        <v>94</v>
      </c>
      <c r="Q78" s="17"/>
      <c r="R78" s="85"/>
      <c r="AY78" s="15" t="e">
        <f>(IF(F78&lt;20,50,1)*IF(AND(F78&lt;40,F78&gt;=20),40,1)*IF(AND(F78&lt;100,F78&gt;=40),20,1)*IF(F78&gt;=100,10,1)*8760)*IF(#REF!&gt;0,1,0)</f>
        <v>#REF!</v>
      </c>
    </row>
    <row r="79" spans="1:51" s="15" customFormat="1" ht="42" customHeight="1">
      <c r="A79" s="16">
        <v>15</v>
      </c>
      <c r="B79" s="13" t="s">
        <v>69</v>
      </c>
      <c r="C79" s="13" t="s">
        <v>19</v>
      </c>
      <c r="D79" s="13" t="s">
        <v>70</v>
      </c>
      <c r="E79" s="12" t="s">
        <v>164</v>
      </c>
      <c r="F79" s="11">
        <v>2</v>
      </c>
      <c r="G79" s="11">
        <v>0</v>
      </c>
      <c r="H79" s="11">
        <v>1</v>
      </c>
      <c r="I79" s="11">
        <v>1</v>
      </c>
      <c r="J79" s="11">
        <v>0</v>
      </c>
      <c r="K79" s="11">
        <v>0</v>
      </c>
      <c r="L79" s="11">
        <v>1</v>
      </c>
      <c r="M79" s="11">
        <v>2</v>
      </c>
      <c r="N79" s="11">
        <v>1378</v>
      </c>
      <c r="O79" s="13"/>
      <c r="P79" s="13" t="s">
        <v>94</v>
      </c>
      <c r="Q79" s="17"/>
      <c r="R79" s="85"/>
      <c r="AY79" s="15" t="e">
        <f>(IF(F79&lt;20,50,1)*IF(AND(F79&lt;40,F79&gt;=20),40,1)*IF(AND(F79&lt;100,F79&gt;=40),20,1)*IF(F79&gt;=100,10,1)*8760)*IF(#REF!&gt;0,1,0)</f>
        <v>#REF!</v>
      </c>
    </row>
    <row r="80" spans="1:51" s="15" customFormat="1" ht="42" customHeight="1">
      <c r="A80" s="16">
        <v>16</v>
      </c>
      <c r="B80" s="13" t="s">
        <v>165</v>
      </c>
      <c r="C80" s="13" t="s">
        <v>19</v>
      </c>
      <c r="D80" s="13" t="s">
        <v>166</v>
      </c>
      <c r="E80" s="12" t="s">
        <v>167</v>
      </c>
      <c r="F80" s="10">
        <v>45.3</v>
      </c>
      <c r="G80" s="11">
        <v>0</v>
      </c>
      <c r="H80" s="11">
        <v>23</v>
      </c>
      <c r="I80" s="11">
        <v>1</v>
      </c>
      <c r="J80" s="11">
        <v>0</v>
      </c>
      <c r="K80" s="11">
        <v>0</v>
      </c>
      <c r="L80" s="11">
        <v>59</v>
      </c>
      <c r="M80" s="11">
        <v>12</v>
      </c>
      <c r="N80" s="11">
        <v>1377</v>
      </c>
      <c r="O80" s="13"/>
      <c r="P80" s="13" t="s">
        <v>94</v>
      </c>
      <c r="Q80" s="17"/>
      <c r="R80" s="85"/>
      <c r="AY80" s="15" t="e">
        <f>(IF(F80&lt;20,50,1)*IF(AND(F80&lt;40,F80&gt;=20),40,1)*IF(AND(F80&lt;100,F80&gt;=40),20,1)*IF(F80&gt;=100,10,1)*8760)*IF(#REF!&gt;0,1,0)</f>
        <v>#REF!</v>
      </c>
    </row>
    <row r="81" spans="1:51" s="15" customFormat="1" ht="42" customHeight="1" thickBot="1">
      <c r="A81" s="24">
        <v>17</v>
      </c>
      <c r="B81" s="29" t="s">
        <v>168</v>
      </c>
      <c r="C81" s="29" t="s">
        <v>19</v>
      </c>
      <c r="D81" s="29" t="s">
        <v>169</v>
      </c>
      <c r="E81" s="25" t="s">
        <v>170</v>
      </c>
      <c r="F81" s="26">
        <v>28.7</v>
      </c>
      <c r="G81" s="26">
        <v>28.7</v>
      </c>
      <c r="H81" s="27">
        <v>0</v>
      </c>
      <c r="I81" s="27">
        <v>1</v>
      </c>
      <c r="J81" s="27">
        <v>0</v>
      </c>
      <c r="K81" s="27">
        <v>0</v>
      </c>
      <c r="L81" s="27">
        <v>76</v>
      </c>
      <c r="M81" s="27">
        <v>15</v>
      </c>
      <c r="N81" s="27">
        <v>1381</v>
      </c>
      <c r="O81" s="29" t="s">
        <v>30</v>
      </c>
      <c r="P81" s="29" t="s">
        <v>91</v>
      </c>
      <c r="Q81" s="31"/>
      <c r="R81" s="85"/>
      <c r="AY81" s="15" t="e">
        <f>(IF(F81&lt;20,50,1)*IF(AND(F81&lt;40,F81&gt;=20),40,1)*IF(AND(F81&lt;100,F81&gt;=40),20,1)*IF(F81&gt;=100,10,1)*8760)*IF(#REF!&gt;0,1,0)</f>
        <v>#REF!</v>
      </c>
    </row>
    <row r="82" spans="1:18" s="1" customFormat="1" ht="33.75" thickBot="1" thickTop="1">
      <c r="A82" s="111" t="s">
        <v>260</v>
      </c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3"/>
      <c r="R82" s="88"/>
    </row>
    <row r="83" spans="1:18" ht="35.25" customHeight="1" thickTop="1">
      <c r="A83" s="101" t="s">
        <v>0</v>
      </c>
      <c r="B83" s="96" t="s">
        <v>1</v>
      </c>
      <c r="C83" s="96" t="s">
        <v>2</v>
      </c>
      <c r="D83" s="96"/>
      <c r="E83" s="96" t="s">
        <v>3</v>
      </c>
      <c r="F83" s="98" t="s">
        <v>4</v>
      </c>
      <c r="G83" s="96" t="s">
        <v>5</v>
      </c>
      <c r="H83" s="96"/>
      <c r="I83" s="98" t="s">
        <v>44</v>
      </c>
      <c r="J83" s="96" t="s">
        <v>6</v>
      </c>
      <c r="K83" s="96"/>
      <c r="L83" s="96" t="s">
        <v>7</v>
      </c>
      <c r="M83" s="96"/>
      <c r="N83" s="122" t="s">
        <v>8</v>
      </c>
      <c r="O83" s="122" t="s">
        <v>9</v>
      </c>
      <c r="P83" s="98" t="s">
        <v>10</v>
      </c>
      <c r="Q83" s="116" t="s">
        <v>11</v>
      </c>
      <c r="R83" s="85"/>
    </row>
    <row r="84" spans="1:18" ht="35.25" customHeight="1">
      <c r="A84" s="102"/>
      <c r="B84" s="97"/>
      <c r="C84" s="97" t="s">
        <v>12</v>
      </c>
      <c r="D84" s="97" t="s">
        <v>13</v>
      </c>
      <c r="E84" s="97"/>
      <c r="F84" s="99"/>
      <c r="G84" s="97" t="s">
        <v>14</v>
      </c>
      <c r="H84" s="97" t="s">
        <v>15</v>
      </c>
      <c r="I84" s="99"/>
      <c r="J84" s="97" t="s">
        <v>16</v>
      </c>
      <c r="K84" s="97" t="s">
        <v>17</v>
      </c>
      <c r="L84" s="97" t="s">
        <v>16</v>
      </c>
      <c r="M84" s="97" t="s">
        <v>17</v>
      </c>
      <c r="N84" s="123"/>
      <c r="O84" s="123"/>
      <c r="P84" s="99"/>
      <c r="Q84" s="117"/>
      <c r="R84" s="85"/>
    </row>
    <row r="85" spans="1:18" ht="35.25" customHeight="1">
      <c r="A85" s="102"/>
      <c r="B85" s="97"/>
      <c r="C85" s="97"/>
      <c r="D85" s="97"/>
      <c r="E85" s="97"/>
      <c r="F85" s="100"/>
      <c r="G85" s="97"/>
      <c r="H85" s="97"/>
      <c r="I85" s="100"/>
      <c r="J85" s="97"/>
      <c r="K85" s="97"/>
      <c r="L85" s="97"/>
      <c r="M85" s="97"/>
      <c r="N85" s="123"/>
      <c r="O85" s="123"/>
      <c r="P85" s="100"/>
      <c r="Q85" s="117"/>
      <c r="R85" s="85"/>
    </row>
    <row r="86" spans="1:51" s="15" customFormat="1" ht="54" customHeight="1">
      <c r="A86" s="42">
        <v>18</v>
      </c>
      <c r="B86" s="43" t="s">
        <v>171</v>
      </c>
      <c r="C86" s="43" t="s">
        <v>27</v>
      </c>
      <c r="D86" s="43" t="s">
        <v>133</v>
      </c>
      <c r="E86" s="44" t="s">
        <v>172</v>
      </c>
      <c r="F86" s="69">
        <v>36</v>
      </c>
      <c r="G86" s="46">
        <v>0</v>
      </c>
      <c r="H86" s="45">
        <v>17.5</v>
      </c>
      <c r="I86" s="46">
        <v>1</v>
      </c>
      <c r="J86" s="46">
        <v>0</v>
      </c>
      <c r="K86" s="46">
        <v>0</v>
      </c>
      <c r="L86" s="46">
        <v>45</v>
      </c>
      <c r="M86" s="46">
        <v>12</v>
      </c>
      <c r="N86" s="46">
        <v>1362</v>
      </c>
      <c r="O86" s="43" t="s">
        <v>136</v>
      </c>
      <c r="P86" s="43" t="s">
        <v>124</v>
      </c>
      <c r="Q86" s="47"/>
      <c r="R86" s="85"/>
      <c r="AY86" s="15" t="e">
        <f>(IF(F86&lt;20,50,1)*IF(AND(F86&lt;40,F86&gt;=20),40,1)*IF(AND(F86&lt;100,F86&gt;=40),20,1)*IF(F86&gt;=100,10,1)*8760)*IF(#REF!&gt;0,1,0)</f>
        <v>#REF!</v>
      </c>
    </row>
    <row r="87" spans="1:51" s="15" customFormat="1" ht="45" customHeight="1">
      <c r="A87" s="16">
        <v>19</v>
      </c>
      <c r="B87" s="13" t="s">
        <v>173</v>
      </c>
      <c r="C87" s="13" t="s">
        <v>27</v>
      </c>
      <c r="D87" s="13" t="s">
        <v>141</v>
      </c>
      <c r="E87" s="12" t="s">
        <v>174</v>
      </c>
      <c r="F87" s="10">
        <v>0.6</v>
      </c>
      <c r="G87" s="11">
        <v>0</v>
      </c>
      <c r="H87" s="10">
        <v>0.3</v>
      </c>
      <c r="I87" s="11">
        <v>1</v>
      </c>
      <c r="J87" s="11">
        <v>0</v>
      </c>
      <c r="K87" s="11">
        <v>0</v>
      </c>
      <c r="L87" s="11">
        <v>0</v>
      </c>
      <c r="M87" s="11">
        <v>3</v>
      </c>
      <c r="N87" s="11">
        <v>1367</v>
      </c>
      <c r="O87" s="13"/>
      <c r="P87" s="13" t="s">
        <v>94</v>
      </c>
      <c r="Q87" s="17"/>
      <c r="R87" s="85"/>
      <c r="AY87" s="15" t="e">
        <f>(IF(F87&lt;20,50,1)*IF(AND(F87&lt;40,F87&gt;=20),40,1)*IF(AND(F87&lt;100,F87&gt;=40),20,1)*IF(F87&gt;=100,10,1)*8760)*IF(#REF!&gt;0,1,0)</f>
        <v>#REF!</v>
      </c>
    </row>
    <row r="88" spans="1:51" s="15" customFormat="1" ht="54" customHeight="1">
      <c r="A88" s="106">
        <v>20</v>
      </c>
      <c r="B88" s="110" t="s">
        <v>175</v>
      </c>
      <c r="C88" s="13" t="s">
        <v>27</v>
      </c>
      <c r="D88" s="13" t="s">
        <v>147</v>
      </c>
      <c r="E88" s="12" t="s">
        <v>176</v>
      </c>
      <c r="F88" s="10">
        <v>55.6</v>
      </c>
      <c r="G88" s="11">
        <v>0</v>
      </c>
      <c r="H88" s="10">
        <v>27</v>
      </c>
      <c r="I88" s="11">
        <v>1</v>
      </c>
      <c r="J88" s="11">
        <v>0</v>
      </c>
      <c r="K88" s="11">
        <v>0</v>
      </c>
      <c r="L88" s="11">
        <v>72</v>
      </c>
      <c r="M88" s="11">
        <v>14</v>
      </c>
      <c r="N88" s="11">
        <v>1367</v>
      </c>
      <c r="O88" s="13" t="s">
        <v>119</v>
      </c>
      <c r="P88" s="13" t="s">
        <v>124</v>
      </c>
      <c r="Q88" s="124" t="s">
        <v>23</v>
      </c>
      <c r="R88" s="85"/>
      <c r="AY88" s="15" t="e">
        <f>(IF(F88&lt;20,50,1)*IF(AND(F88&lt;40,F88&gt;=20),40,1)*IF(AND(F88&lt;100,F88&gt;=40),20,1)*IF(F88&gt;=100,10,1)*8760)*IF(#REF!&gt;0,1,0)</f>
        <v>#REF!</v>
      </c>
    </row>
    <row r="89" spans="1:51" s="15" customFormat="1" ht="54" customHeight="1">
      <c r="A89" s="107"/>
      <c r="B89" s="110"/>
      <c r="C89" s="13" t="s">
        <v>177</v>
      </c>
      <c r="D89" s="13" t="s">
        <v>166</v>
      </c>
      <c r="E89" s="12" t="s">
        <v>178</v>
      </c>
      <c r="F89" s="10">
        <v>3.1</v>
      </c>
      <c r="G89" s="11">
        <v>0</v>
      </c>
      <c r="H89" s="10">
        <v>1.5</v>
      </c>
      <c r="I89" s="11">
        <v>1</v>
      </c>
      <c r="J89" s="11">
        <v>0</v>
      </c>
      <c r="K89" s="11">
        <v>0</v>
      </c>
      <c r="L89" s="11">
        <v>4</v>
      </c>
      <c r="M89" s="11">
        <v>2</v>
      </c>
      <c r="N89" s="11">
        <v>1367</v>
      </c>
      <c r="O89" s="13"/>
      <c r="P89" s="13" t="s">
        <v>94</v>
      </c>
      <c r="Q89" s="124"/>
      <c r="R89" s="85"/>
      <c r="AY89" s="15" t="e">
        <f>(IF(F89&lt;20,50,1)*IF(AND(F89&lt;40,F89&gt;=20),40,1)*IF(AND(F89&lt;100,F89&gt;=40),20,1)*IF(F89&gt;=100,10,1)*8760)*IF(#REF!&gt;0,1,0)</f>
        <v>#REF!</v>
      </c>
    </row>
    <row r="90" spans="1:51" s="15" customFormat="1" ht="42" customHeight="1">
      <c r="A90" s="16">
        <v>21</v>
      </c>
      <c r="B90" s="13" t="s">
        <v>179</v>
      </c>
      <c r="C90" s="13" t="s">
        <v>27</v>
      </c>
      <c r="D90" s="13" t="s">
        <v>121</v>
      </c>
      <c r="E90" s="12" t="s">
        <v>180</v>
      </c>
      <c r="F90" s="10">
        <v>44.3</v>
      </c>
      <c r="G90" s="11">
        <v>0</v>
      </c>
      <c r="H90" s="10">
        <v>21.5</v>
      </c>
      <c r="I90" s="11">
        <v>1</v>
      </c>
      <c r="J90" s="11">
        <v>0</v>
      </c>
      <c r="K90" s="11">
        <v>0</v>
      </c>
      <c r="L90" s="11">
        <v>65</v>
      </c>
      <c r="M90" s="11">
        <v>11</v>
      </c>
      <c r="N90" s="11">
        <v>1361</v>
      </c>
      <c r="O90" s="13"/>
      <c r="P90" s="13" t="s">
        <v>124</v>
      </c>
      <c r="Q90" s="17"/>
      <c r="R90" s="85"/>
      <c r="AY90" s="15" t="e">
        <f>(IF(F90&lt;20,50,1)*IF(AND(F90&lt;40,F90&gt;=20),40,1)*IF(AND(F90&lt;100,F90&gt;=40),20,1)*IF(F90&gt;=100,10,1)*8760)*IF(#REF!&gt;0,1,0)</f>
        <v>#REF!</v>
      </c>
    </row>
    <row r="91" spans="1:51" s="15" customFormat="1" ht="42" customHeight="1">
      <c r="A91" s="16">
        <v>22</v>
      </c>
      <c r="B91" s="13" t="s">
        <v>181</v>
      </c>
      <c r="C91" s="13" t="s">
        <v>27</v>
      </c>
      <c r="D91" s="13" t="s">
        <v>160</v>
      </c>
      <c r="E91" s="12" t="s">
        <v>182</v>
      </c>
      <c r="F91" s="10">
        <v>19.6</v>
      </c>
      <c r="G91" s="11">
        <v>0</v>
      </c>
      <c r="H91" s="10">
        <v>9.5</v>
      </c>
      <c r="I91" s="11">
        <v>1</v>
      </c>
      <c r="J91" s="11">
        <v>0</v>
      </c>
      <c r="K91" s="11">
        <v>0</v>
      </c>
      <c r="L91" s="11">
        <v>26</v>
      </c>
      <c r="M91" s="11">
        <v>8</v>
      </c>
      <c r="N91" s="11">
        <v>1362</v>
      </c>
      <c r="O91" s="13"/>
      <c r="P91" s="13" t="s">
        <v>124</v>
      </c>
      <c r="Q91" s="17"/>
      <c r="R91" s="85"/>
      <c r="AY91" s="15" t="e">
        <f>(IF(F91&lt;20,50,1)*IF(AND(F91&lt;40,F91&gt;=20),40,1)*IF(AND(F91&lt;100,F91&gt;=40),20,1)*IF(F91&gt;=100,10,1)*8760)*IF(#REF!&gt;0,1,0)</f>
        <v>#REF!</v>
      </c>
    </row>
    <row r="92" spans="1:51" s="15" customFormat="1" ht="42" customHeight="1">
      <c r="A92" s="16">
        <v>23</v>
      </c>
      <c r="B92" s="13" t="s">
        <v>183</v>
      </c>
      <c r="C92" s="13" t="s">
        <v>27</v>
      </c>
      <c r="D92" s="13" t="s">
        <v>184</v>
      </c>
      <c r="E92" s="12" t="s">
        <v>185</v>
      </c>
      <c r="F92" s="11">
        <v>35</v>
      </c>
      <c r="G92" s="11">
        <v>0</v>
      </c>
      <c r="H92" s="11">
        <v>17</v>
      </c>
      <c r="I92" s="11">
        <v>1</v>
      </c>
      <c r="J92" s="11">
        <v>0</v>
      </c>
      <c r="K92" s="11">
        <v>0</v>
      </c>
      <c r="L92" s="11">
        <v>40</v>
      </c>
      <c r="M92" s="11">
        <v>17</v>
      </c>
      <c r="N92" s="11">
        <v>1385</v>
      </c>
      <c r="O92" s="13"/>
      <c r="P92" s="13" t="s">
        <v>47</v>
      </c>
      <c r="Q92" s="17"/>
      <c r="R92" s="85"/>
      <c r="AY92" s="15" t="e">
        <f>(IF(F92&lt;20,50,1)*IF(AND(F92&lt;40,F92&gt;=20),40,1)*IF(AND(F92&lt;100,F92&gt;=40),20,1)*IF(F92&gt;=100,10,1)*8760)*IF(#REF!&gt;0,1,0)</f>
        <v>#REF!</v>
      </c>
    </row>
    <row r="93" spans="1:51" s="15" customFormat="1" ht="42" customHeight="1">
      <c r="A93" s="16">
        <v>24</v>
      </c>
      <c r="B93" s="13" t="s">
        <v>186</v>
      </c>
      <c r="C93" s="13" t="s">
        <v>27</v>
      </c>
      <c r="D93" s="13" t="s">
        <v>187</v>
      </c>
      <c r="E93" s="12" t="s">
        <v>188</v>
      </c>
      <c r="F93" s="10">
        <v>51.5</v>
      </c>
      <c r="G93" s="11">
        <v>0</v>
      </c>
      <c r="H93" s="11">
        <v>25</v>
      </c>
      <c r="I93" s="11">
        <v>1</v>
      </c>
      <c r="J93" s="11">
        <v>0</v>
      </c>
      <c r="K93" s="11">
        <v>0</v>
      </c>
      <c r="L93" s="11">
        <v>75</v>
      </c>
      <c r="M93" s="11">
        <v>11</v>
      </c>
      <c r="N93" s="11">
        <v>1362</v>
      </c>
      <c r="O93" s="13"/>
      <c r="P93" s="13" t="s">
        <v>124</v>
      </c>
      <c r="Q93" s="17"/>
      <c r="R93" s="85"/>
      <c r="AY93" s="15" t="e">
        <f>(IF(F93&lt;20,50,1)*IF(AND(F93&lt;40,F93&gt;=20),40,1)*IF(AND(F93&lt;100,F93&gt;=40),20,1)*IF(F93&gt;=100,10,1)*8760)*IF(#REF!&gt;0,1,0)</f>
        <v>#REF!</v>
      </c>
    </row>
    <row r="94" spans="1:51" s="15" customFormat="1" ht="42" customHeight="1">
      <c r="A94" s="16">
        <v>25</v>
      </c>
      <c r="B94" s="13" t="s">
        <v>236</v>
      </c>
      <c r="C94" s="13" t="s">
        <v>116</v>
      </c>
      <c r="D94" s="13" t="s">
        <v>237</v>
      </c>
      <c r="E94" s="12" t="s">
        <v>238</v>
      </c>
      <c r="F94" s="11">
        <v>32.8</v>
      </c>
      <c r="G94" s="10">
        <v>0</v>
      </c>
      <c r="H94" s="11">
        <v>17</v>
      </c>
      <c r="I94" s="11">
        <v>1</v>
      </c>
      <c r="J94" s="11">
        <v>0</v>
      </c>
      <c r="K94" s="11">
        <v>0</v>
      </c>
      <c r="L94" s="11">
        <v>53</v>
      </c>
      <c r="M94" s="11">
        <v>18</v>
      </c>
      <c r="N94" s="11">
        <v>1391</v>
      </c>
      <c r="O94" s="13"/>
      <c r="P94" s="13" t="s">
        <v>91</v>
      </c>
      <c r="Q94" s="17"/>
      <c r="R94" s="85"/>
      <c r="AY94" s="15" t="e">
        <f>(IF(F94&lt;20,50,1)*IF(AND(F94&lt;40,F94&gt;=20),40,1)*IF(AND(F94&lt;100,F94&gt;=40),20,1)*IF(F94&gt;=100,10,1)*8760)*IF(#REF!&gt;0,1,0)</f>
        <v>#REF!</v>
      </c>
    </row>
    <row r="95" spans="1:51" s="15" customFormat="1" ht="42" customHeight="1">
      <c r="A95" s="16">
        <v>26</v>
      </c>
      <c r="B95" s="13" t="s">
        <v>189</v>
      </c>
      <c r="C95" s="13" t="s">
        <v>190</v>
      </c>
      <c r="D95" s="13" t="s">
        <v>191</v>
      </c>
      <c r="E95" s="12" t="s">
        <v>192</v>
      </c>
      <c r="F95" s="10">
        <v>20.5</v>
      </c>
      <c r="G95" s="10">
        <v>20.5</v>
      </c>
      <c r="H95" s="71">
        <v>0</v>
      </c>
      <c r="I95" s="11">
        <v>1</v>
      </c>
      <c r="J95" s="11">
        <v>189</v>
      </c>
      <c r="K95" s="11">
        <v>25</v>
      </c>
      <c r="L95" s="11">
        <v>0</v>
      </c>
      <c r="M95" s="11">
        <v>0</v>
      </c>
      <c r="N95" s="11">
        <v>1392</v>
      </c>
      <c r="O95" s="13"/>
      <c r="P95" s="13" t="s">
        <v>91</v>
      </c>
      <c r="Q95" s="17"/>
      <c r="R95" s="85"/>
      <c r="AY95" s="15" t="e">
        <f>(IF(F95&lt;20,50,1)*IF(AND(F95&lt;40,F95&gt;=20),40,1)*IF(AND(F95&lt;100,F95&gt;=40),20,1)*IF(F95&gt;=100,10,1)*8760)*IF(#REF!&gt;0,1,0)</f>
        <v>#REF!</v>
      </c>
    </row>
    <row r="96" spans="1:51" s="15" customFormat="1" ht="42" customHeight="1">
      <c r="A96" s="16">
        <v>27</v>
      </c>
      <c r="B96" s="13" t="s">
        <v>193</v>
      </c>
      <c r="C96" s="13" t="s">
        <v>194</v>
      </c>
      <c r="D96" s="13" t="s">
        <v>195</v>
      </c>
      <c r="E96" s="12" t="s">
        <v>196</v>
      </c>
      <c r="F96" s="10">
        <v>12.4</v>
      </c>
      <c r="G96" s="10">
        <v>0</v>
      </c>
      <c r="H96" s="10">
        <v>6.2</v>
      </c>
      <c r="I96" s="11">
        <v>1</v>
      </c>
      <c r="J96" s="11">
        <v>0</v>
      </c>
      <c r="K96" s="11">
        <v>0</v>
      </c>
      <c r="L96" s="11">
        <v>15</v>
      </c>
      <c r="M96" s="11">
        <v>10</v>
      </c>
      <c r="N96" s="11">
        <v>1392</v>
      </c>
      <c r="O96" s="13"/>
      <c r="P96" s="13" t="s">
        <v>91</v>
      </c>
      <c r="Q96" s="17"/>
      <c r="R96" s="85"/>
      <c r="AY96" s="15" t="e">
        <f>(IF(F96&lt;20,50,1)*IF(AND(F96&lt;40,F96&gt;=20),40,1)*IF(AND(F96&lt;100,F96&gt;=40),20,1)*IF(F96&gt;=100,10,1)*8760)*IF(#REF!&gt;0,1,0)</f>
        <v>#REF!</v>
      </c>
    </row>
    <row r="97" spans="1:18" s="15" customFormat="1" ht="42" customHeight="1">
      <c r="A97" s="16">
        <v>28</v>
      </c>
      <c r="B97" s="28" t="s">
        <v>209</v>
      </c>
      <c r="C97" s="28" t="s">
        <v>65</v>
      </c>
      <c r="D97" s="28" t="s">
        <v>210</v>
      </c>
      <c r="E97" s="32" t="s">
        <v>217</v>
      </c>
      <c r="F97" s="34">
        <v>2</v>
      </c>
      <c r="G97" s="34">
        <v>0</v>
      </c>
      <c r="H97" s="34">
        <v>1</v>
      </c>
      <c r="I97" s="34">
        <v>1</v>
      </c>
      <c r="J97" s="34">
        <v>0</v>
      </c>
      <c r="K97" s="34">
        <v>0</v>
      </c>
      <c r="L97" s="34">
        <v>0</v>
      </c>
      <c r="M97" s="34">
        <v>5</v>
      </c>
      <c r="N97" s="34">
        <v>1393</v>
      </c>
      <c r="O97" s="28"/>
      <c r="P97" s="28" t="s">
        <v>91</v>
      </c>
      <c r="Q97" s="30"/>
      <c r="R97" s="85"/>
    </row>
    <row r="98" spans="1:18" s="15" customFormat="1" ht="42" customHeight="1">
      <c r="A98" s="16">
        <v>29</v>
      </c>
      <c r="B98" s="28" t="s">
        <v>211</v>
      </c>
      <c r="C98" s="28" t="s">
        <v>212</v>
      </c>
      <c r="D98" s="48" t="s">
        <v>62</v>
      </c>
      <c r="E98" s="32" t="s">
        <v>214</v>
      </c>
      <c r="F98" s="33">
        <v>3.2</v>
      </c>
      <c r="G98" s="33">
        <v>2.1</v>
      </c>
      <c r="H98" s="33">
        <v>1.2</v>
      </c>
      <c r="I98" s="34">
        <v>1</v>
      </c>
      <c r="J98" s="34">
        <v>6</v>
      </c>
      <c r="K98" s="34">
        <v>1</v>
      </c>
      <c r="L98" s="34">
        <v>4</v>
      </c>
      <c r="M98" s="34">
        <v>2</v>
      </c>
      <c r="N98" s="34">
        <v>1352</v>
      </c>
      <c r="O98" s="28">
        <v>1393</v>
      </c>
      <c r="P98" s="28" t="s">
        <v>91</v>
      </c>
      <c r="Q98" s="30"/>
      <c r="R98" s="85"/>
    </row>
    <row r="99" spans="1:18" s="15" customFormat="1" ht="42" customHeight="1">
      <c r="A99" s="16">
        <v>30</v>
      </c>
      <c r="B99" s="28" t="s">
        <v>239</v>
      </c>
      <c r="C99" s="48" t="s">
        <v>62</v>
      </c>
      <c r="D99" s="28" t="s">
        <v>218</v>
      </c>
      <c r="E99" s="32" t="s">
        <v>215</v>
      </c>
      <c r="F99" s="33">
        <v>8</v>
      </c>
      <c r="G99" s="34">
        <v>7</v>
      </c>
      <c r="H99" s="71">
        <v>1</v>
      </c>
      <c r="I99" s="34">
        <v>1</v>
      </c>
      <c r="J99" s="34">
        <v>21</v>
      </c>
      <c r="K99" s="34">
        <v>1</v>
      </c>
      <c r="L99" s="34">
        <v>4</v>
      </c>
      <c r="M99" s="34">
        <v>2</v>
      </c>
      <c r="N99" s="34">
        <v>1352</v>
      </c>
      <c r="O99" s="28">
        <v>1393</v>
      </c>
      <c r="P99" s="28" t="s">
        <v>91</v>
      </c>
      <c r="Q99" s="30"/>
      <c r="R99" s="85"/>
    </row>
    <row r="100" spans="1:18" s="15" customFormat="1" ht="42" customHeight="1">
      <c r="A100" s="16">
        <v>31</v>
      </c>
      <c r="B100" s="28" t="s">
        <v>240</v>
      </c>
      <c r="C100" s="28" t="s">
        <v>213</v>
      </c>
      <c r="D100" s="63" t="s">
        <v>218</v>
      </c>
      <c r="E100" s="32" t="s">
        <v>216</v>
      </c>
      <c r="F100" s="33">
        <v>34.7</v>
      </c>
      <c r="G100" s="34">
        <v>5.7</v>
      </c>
      <c r="H100" s="71">
        <v>29</v>
      </c>
      <c r="I100" s="34">
        <v>1</v>
      </c>
      <c r="J100" s="34">
        <v>15</v>
      </c>
      <c r="K100" s="34">
        <v>8</v>
      </c>
      <c r="L100" s="34">
        <v>72</v>
      </c>
      <c r="M100" s="34">
        <v>10</v>
      </c>
      <c r="N100" s="34">
        <v>1352</v>
      </c>
      <c r="O100" s="28">
        <v>1393</v>
      </c>
      <c r="P100" s="28" t="s">
        <v>91</v>
      </c>
      <c r="Q100" s="30"/>
      <c r="R100" s="85"/>
    </row>
    <row r="101" spans="1:18" s="15" customFormat="1" ht="42" customHeight="1">
      <c r="A101" s="16">
        <v>32</v>
      </c>
      <c r="B101" s="63" t="s">
        <v>245</v>
      </c>
      <c r="C101" s="63" t="s">
        <v>246</v>
      </c>
      <c r="D101" s="63" t="s">
        <v>247</v>
      </c>
      <c r="E101" s="67" t="s">
        <v>248</v>
      </c>
      <c r="F101" s="70">
        <v>2.3</v>
      </c>
      <c r="G101" s="71">
        <v>2.3</v>
      </c>
      <c r="H101" s="71">
        <v>0</v>
      </c>
      <c r="I101" s="71">
        <v>1</v>
      </c>
      <c r="J101" s="71">
        <v>4</v>
      </c>
      <c r="K101" s="71">
        <v>2</v>
      </c>
      <c r="L101" s="71">
        <v>0</v>
      </c>
      <c r="M101" s="71">
        <v>0</v>
      </c>
      <c r="N101" s="71">
        <v>1395</v>
      </c>
      <c r="O101" s="63"/>
      <c r="P101" s="63" t="s">
        <v>91</v>
      </c>
      <c r="Q101" s="64"/>
      <c r="R101" s="85"/>
    </row>
    <row r="102" spans="1:18" s="15" customFormat="1" ht="42" customHeight="1">
      <c r="A102" s="16">
        <v>33</v>
      </c>
      <c r="B102" s="63" t="s">
        <v>249</v>
      </c>
      <c r="C102" s="63" t="s">
        <v>250</v>
      </c>
      <c r="D102" s="63" t="s">
        <v>251</v>
      </c>
      <c r="E102" s="67" t="s">
        <v>256</v>
      </c>
      <c r="F102" s="70">
        <v>11.5</v>
      </c>
      <c r="G102" s="70">
        <v>11.5</v>
      </c>
      <c r="H102" s="71">
        <v>0</v>
      </c>
      <c r="I102" s="71">
        <v>1</v>
      </c>
      <c r="J102" s="71">
        <v>0</v>
      </c>
      <c r="K102" s="71">
        <v>0</v>
      </c>
      <c r="L102" s="71">
        <v>31</v>
      </c>
      <c r="M102" s="71">
        <v>11</v>
      </c>
      <c r="N102" s="71">
        <v>1395</v>
      </c>
      <c r="O102" s="63"/>
      <c r="P102" s="63" t="s">
        <v>91</v>
      </c>
      <c r="Q102" s="64"/>
      <c r="R102" s="85"/>
    </row>
    <row r="103" spans="1:18" s="15" customFormat="1" ht="42" customHeight="1">
      <c r="A103" s="16">
        <v>34</v>
      </c>
      <c r="B103" s="63" t="s">
        <v>252</v>
      </c>
      <c r="C103" s="63" t="s">
        <v>253</v>
      </c>
      <c r="D103" s="63" t="s">
        <v>247</v>
      </c>
      <c r="E103" s="67" t="s">
        <v>254</v>
      </c>
      <c r="F103" s="70">
        <v>2.2</v>
      </c>
      <c r="G103" s="70">
        <v>2.2</v>
      </c>
      <c r="H103" s="71">
        <v>0</v>
      </c>
      <c r="I103" s="71">
        <v>1</v>
      </c>
      <c r="J103" s="71">
        <v>0</v>
      </c>
      <c r="K103" s="71">
        <v>0</v>
      </c>
      <c r="L103" s="71">
        <v>6</v>
      </c>
      <c r="M103" s="71">
        <v>3</v>
      </c>
      <c r="N103" s="71">
        <v>1395</v>
      </c>
      <c r="O103" s="63"/>
      <c r="P103" s="63" t="s">
        <v>91</v>
      </c>
      <c r="Q103" s="64"/>
      <c r="R103" s="85"/>
    </row>
    <row r="104" spans="1:18" s="15" customFormat="1" ht="42" customHeight="1">
      <c r="A104" s="16">
        <v>35</v>
      </c>
      <c r="B104" s="48" t="s">
        <v>262</v>
      </c>
      <c r="C104" s="48" t="s">
        <v>59</v>
      </c>
      <c r="D104" s="90" t="s">
        <v>264</v>
      </c>
      <c r="E104" s="92" t="s">
        <v>267</v>
      </c>
      <c r="F104" s="93">
        <v>17</v>
      </c>
      <c r="G104" s="93">
        <v>0</v>
      </c>
      <c r="H104" s="95">
        <v>8.5</v>
      </c>
      <c r="I104" s="94">
        <v>1</v>
      </c>
      <c r="J104" s="94">
        <v>0</v>
      </c>
      <c r="K104" s="94">
        <v>0</v>
      </c>
      <c r="L104" s="94">
        <v>22</v>
      </c>
      <c r="M104" s="94">
        <v>8</v>
      </c>
      <c r="N104" s="94">
        <v>1396</v>
      </c>
      <c r="O104" s="90"/>
      <c r="P104" s="90" t="s">
        <v>91</v>
      </c>
      <c r="Q104" s="91"/>
      <c r="R104" s="85"/>
    </row>
    <row r="105" spans="1:18" s="15" customFormat="1" ht="42" customHeight="1">
      <c r="A105" s="16">
        <v>36</v>
      </c>
      <c r="B105" s="90" t="s">
        <v>261</v>
      </c>
      <c r="C105" s="90" t="s">
        <v>20</v>
      </c>
      <c r="D105" s="90" t="s">
        <v>265</v>
      </c>
      <c r="E105" s="92" t="s">
        <v>268</v>
      </c>
      <c r="F105" s="93">
        <v>14.8</v>
      </c>
      <c r="G105" s="94">
        <v>0</v>
      </c>
      <c r="H105" s="94">
        <v>7.4</v>
      </c>
      <c r="I105" s="94">
        <v>1</v>
      </c>
      <c r="J105" s="94">
        <v>0</v>
      </c>
      <c r="K105" s="94">
        <v>0</v>
      </c>
      <c r="L105" s="94">
        <v>20</v>
      </c>
      <c r="M105" s="94">
        <v>11</v>
      </c>
      <c r="N105" s="94">
        <v>1396</v>
      </c>
      <c r="O105" s="90"/>
      <c r="P105" s="90" t="s">
        <v>91</v>
      </c>
      <c r="Q105" s="91"/>
      <c r="R105" s="85"/>
    </row>
    <row r="106" spans="1:18" s="15" customFormat="1" ht="42" customHeight="1">
      <c r="A106" s="16">
        <v>37</v>
      </c>
      <c r="B106" s="90" t="s">
        <v>263</v>
      </c>
      <c r="C106" s="90" t="s">
        <v>264</v>
      </c>
      <c r="D106" s="90" t="s">
        <v>266</v>
      </c>
      <c r="E106" s="92" t="s">
        <v>269</v>
      </c>
      <c r="F106" s="94">
        <v>3</v>
      </c>
      <c r="G106" s="94">
        <v>0</v>
      </c>
      <c r="H106" s="93">
        <v>1.5</v>
      </c>
      <c r="I106" s="94">
        <v>1</v>
      </c>
      <c r="J106" s="94">
        <v>0</v>
      </c>
      <c r="K106" s="94">
        <v>0</v>
      </c>
      <c r="L106" s="94">
        <v>4</v>
      </c>
      <c r="M106" s="94">
        <v>4</v>
      </c>
      <c r="N106" s="94">
        <v>1396</v>
      </c>
      <c r="O106" s="90"/>
      <c r="P106" s="90" t="s">
        <v>91</v>
      </c>
      <c r="Q106" s="91"/>
      <c r="R106" s="85"/>
    </row>
    <row r="107" spans="1:51" s="18" customFormat="1" ht="33" customHeight="1">
      <c r="A107" s="135" t="s">
        <v>87</v>
      </c>
      <c r="B107" s="136" t="s">
        <v>42</v>
      </c>
      <c r="C107" s="136" t="s">
        <v>42</v>
      </c>
      <c r="D107" s="136" t="s">
        <v>42</v>
      </c>
      <c r="E107" s="136" t="s">
        <v>42</v>
      </c>
      <c r="F107" s="75">
        <f>SUM(F86:F103,F61:F81)</f>
        <v>1005.3299999999999</v>
      </c>
      <c r="G107" s="75">
        <f>SUM(G86:G103,G61:G81)</f>
        <v>186.89999999999998</v>
      </c>
      <c r="H107" s="75">
        <f>SUM(H86:H103,H61:H81)</f>
        <v>414.9</v>
      </c>
      <c r="I107" s="75" t="s">
        <v>112</v>
      </c>
      <c r="J107" s="75">
        <f>SUM(J86:J103,J61:J81)</f>
        <v>846</v>
      </c>
      <c r="K107" s="75">
        <f>SUM(K86:K103,K61:K81)</f>
        <v>96</v>
      </c>
      <c r="L107" s="75">
        <f>SUM(L86:L103,L61:L81)</f>
        <v>1295</v>
      </c>
      <c r="M107" s="75">
        <f>SUM(M86:M103,M61:M81)</f>
        <v>377</v>
      </c>
      <c r="N107" s="76" t="s">
        <v>112</v>
      </c>
      <c r="O107" s="76" t="s">
        <v>112</v>
      </c>
      <c r="P107" s="76" t="s">
        <v>112</v>
      </c>
      <c r="Q107" s="77"/>
      <c r="R107" s="85"/>
      <c r="AY107" s="18" t="e">
        <f>#REF!+AY96+AY95+AY94+AY93+AY92+AY91+AY90+AY89+AY88+AY87+AY86+AY81+AY80+AY79+AY78+AY77+AY75+AY74+AY73+AY72+AY71+AY70+#REF!+AY69+AY68+AY67+AY66+AY65+AY64+AY63+AY62+AY61</f>
        <v>#REF!</v>
      </c>
    </row>
    <row r="108" spans="1:51" s="18" customFormat="1" ht="33" customHeight="1" thickBot="1">
      <c r="A108" s="137" t="s">
        <v>198</v>
      </c>
      <c r="B108" s="138" t="s">
        <v>197</v>
      </c>
      <c r="C108" s="138" t="s">
        <v>197</v>
      </c>
      <c r="D108" s="138" t="s">
        <v>197</v>
      </c>
      <c r="E108" s="138" t="s">
        <v>197</v>
      </c>
      <c r="F108" s="78">
        <f>SUM(F107,F56,F41,F15)</f>
        <v>3672.5299999999997</v>
      </c>
      <c r="G108" s="78">
        <f>SUM(G107,G56,G41,G15)</f>
        <v>2006</v>
      </c>
      <c r="H108" s="78">
        <f>SUM(H107,H56,H41,H15)</f>
        <v>844.8999999999999</v>
      </c>
      <c r="I108" s="78" t="s">
        <v>112</v>
      </c>
      <c r="J108" s="78">
        <f>SUM(J107,J56,J41,J15)</f>
        <v>5736</v>
      </c>
      <c r="K108" s="78">
        <f>SUM(K107,K56,K41,K15)</f>
        <v>674</v>
      </c>
      <c r="L108" s="78">
        <f>SUM(L107,L56,L41,L15)</f>
        <v>2540</v>
      </c>
      <c r="M108" s="78">
        <f>SUM(M107,M56,M41,M15)</f>
        <v>635</v>
      </c>
      <c r="N108" s="79" t="s">
        <v>112</v>
      </c>
      <c r="O108" s="79" t="s">
        <v>112</v>
      </c>
      <c r="P108" s="79" t="s">
        <v>112</v>
      </c>
      <c r="Q108" s="80"/>
      <c r="R108" s="85"/>
      <c r="AY108" s="18" t="e">
        <f>AY107</f>
        <v>#REF!</v>
      </c>
    </row>
    <row r="109" s="15" customFormat="1" ht="32.25" thickTop="1">
      <c r="R109" s="89"/>
    </row>
    <row r="110" s="15" customFormat="1" ht="31.5">
      <c r="R110" s="89"/>
    </row>
    <row r="111" s="15" customFormat="1" ht="31.5">
      <c r="R111" s="89"/>
    </row>
    <row r="112" s="15" customFormat="1" ht="31.5">
      <c r="R112" s="89"/>
    </row>
    <row r="113" s="15" customFormat="1" ht="31.5">
      <c r="R113" s="89"/>
    </row>
    <row r="114" s="15" customFormat="1" ht="31.5">
      <c r="R114" s="89"/>
    </row>
    <row r="115" s="15" customFormat="1" ht="31.5">
      <c r="R115" s="89"/>
    </row>
    <row r="116" s="15" customFormat="1" ht="31.5">
      <c r="R116" s="89"/>
    </row>
    <row r="117" s="15" customFormat="1" ht="31.5">
      <c r="R117" s="89"/>
    </row>
    <row r="118" s="15" customFormat="1" ht="31.5">
      <c r="R118" s="89"/>
    </row>
    <row r="119" s="15" customFormat="1" ht="31.5">
      <c r="R119" s="89"/>
    </row>
    <row r="120" s="15" customFormat="1" ht="31.5">
      <c r="R120" s="89"/>
    </row>
    <row r="121" s="15" customFormat="1" ht="31.5">
      <c r="R121" s="89"/>
    </row>
    <row r="122" s="15" customFormat="1" ht="31.5">
      <c r="R122" s="89"/>
    </row>
    <row r="123" s="15" customFormat="1" ht="31.5">
      <c r="R123" s="89"/>
    </row>
    <row r="124" s="15" customFormat="1" ht="31.5">
      <c r="R124" s="89"/>
    </row>
    <row r="125" s="15" customFormat="1" ht="31.5">
      <c r="R125" s="89"/>
    </row>
    <row r="126" s="15" customFormat="1" ht="31.5">
      <c r="R126" s="89"/>
    </row>
    <row r="127" s="15" customFormat="1" ht="31.5">
      <c r="R127" s="89"/>
    </row>
    <row r="128" s="15" customFormat="1" ht="31.5">
      <c r="R128" s="89"/>
    </row>
    <row r="129" s="15" customFormat="1" ht="31.5">
      <c r="R129" s="89"/>
    </row>
    <row r="130" s="15" customFormat="1" ht="31.5">
      <c r="R130" s="89"/>
    </row>
    <row r="131" s="15" customFormat="1" ht="31.5">
      <c r="R131" s="89"/>
    </row>
    <row r="132" s="15" customFormat="1" ht="31.5">
      <c r="R132" s="89"/>
    </row>
    <row r="133" s="15" customFormat="1" ht="31.5">
      <c r="R133" s="89"/>
    </row>
    <row r="134" s="15" customFormat="1" ht="31.5">
      <c r="R134" s="89"/>
    </row>
    <row r="135" s="15" customFormat="1" ht="31.5">
      <c r="R135" s="89"/>
    </row>
    <row r="136" s="15" customFormat="1" ht="31.5">
      <c r="R136" s="89"/>
    </row>
    <row r="137" s="15" customFormat="1" ht="31.5">
      <c r="R137" s="89"/>
    </row>
    <row r="138" s="15" customFormat="1" ht="31.5">
      <c r="R138" s="89"/>
    </row>
    <row r="139" s="15" customFormat="1" ht="31.5">
      <c r="R139" s="89"/>
    </row>
  </sheetData>
  <sheetProtection/>
  <mergeCells count="194">
    <mergeCell ref="L76:L77"/>
    <mergeCell ref="N76:N77"/>
    <mergeCell ref="P76:P77"/>
    <mergeCell ref="A73:A75"/>
    <mergeCell ref="B73:B75"/>
    <mergeCell ref="B68:B69"/>
    <mergeCell ref="C59:C60"/>
    <mergeCell ref="A76:A77"/>
    <mergeCell ref="B76:B77"/>
    <mergeCell ref="A46:A47"/>
    <mergeCell ref="A48:A49"/>
    <mergeCell ref="A83:A85"/>
    <mergeCell ref="B83:B85"/>
    <mergeCell ref="C83:D83"/>
    <mergeCell ref="C84:C85"/>
    <mergeCell ref="A82:Q82"/>
    <mergeCell ref="K84:K85"/>
    <mergeCell ref="D59:D60"/>
    <mergeCell ref="G59:G60"/>
    <mergeCell ref="H59:H60"/>
    <mergeCell ref="I58:I60"/>
    <mergeCell ref="Q83:Q85"/>
    <mergeCell ref="L84:L85"/>
    <mergeCell ref="M84:M85"/>
    <mergeCell ref="D84:D85"/>
    <mergeCell ref="I83:I85"/>
    <mergeCell ref="P83:P85"/>
    <mergeCell ref="Q73:Q75"/>
    <mergeCell ref="B88:B89"/>
    <mergeCell ref="Q88:Q89"/>
    <mergeCell ref="G84:G85"/>
    <mergeCell ref="H84:H85"/>
    <mergeCell ref="J84:J85"/>
    <mergeCell ref="M76:M77"/>
    <mergeCell ref="Q76:Q77"/>
    <mergeCell ref="O76:O77"/>
    <mergeCell ref="A107:E107"/>
    <mergeCell ref="A108:E108"/>
    <mergeCell ref="J83:K83"/>
    <mergeCell ref="L83:M83"/>
    <mergeCell ref="N83:N85"/>
    <mergeCell ref="O83:O85"/>
    <mergeCell ref="E83:E85"/>
    <mergeCell ref="F83:F85"/>
    <mergeCell ref="G83:H83"/>
    <mergeCell ref="A88:A89"/>
    <mergeCell ref="Q68:Q69"/>
    <mergeCell ref="N58:N60"/>
    <mergeCell ref="O58:O60"/>
    <mergeCell ref="P58:P60"/>
    <mergeCell ref="Q58:Q60"/>
    <mergeCell ref="J58:K58"/>
    <mergeCell ref="L58:M58"/>
    <mergeCell ref="M59:M60"/>
    <mergeCell ref="J59:J60"/>
    <mergeCell ref="K59:K60"/>
    <mergeCell ref="L59:L60"/>
    <mergeCell ref="A9:A10"/>
    <mergeCell ref="B9:B10"/>
    <mergeCell ref="A57:Q57"/>
    <mergeCell ref="A58:A60"/>
    <mergeCell ref="B58:B60"/>
    <mergeCell ref="C58:D58"/>
    <mergeCell ref="E58:E60"/>
    <mergeCell ref="F58:F60"/>
    <mergeCell ref="G58:H58"/>
    <mergeCell ref="Q7:Q8"/>
    <mergeCell ref="B11:B12"/>
    <mergeCell ref="Q11:Q12"/>
    <mergeCell ref="H5:H6"/>
    <mergeCell ref="I9:I10"/>
    <mergeCell ref="Q9:Q10"/>
    <mergeCell ref="N9:N10"/>
    <mergeCell ref="B5:B6"/>
    <mergeCell ref="Q5:Q6"/>
    <mergeCell ref="C18:C19"/>
    <mergeCell ref="L3:L4"/>
    <mergeCell ref="D18:D19"/>
    <mergeCell ref="L18:L19"/>
    <mergeCell ref="H7:H8"/>
    <mergeCell ref="H11:H12"/>
    <mergeCell ref="J11:J12"/>
    <mergeCell ref="K11:K12"/>
    <mergeCell ref="L7:L8"/>
    <mergeCell ref="L11:L12"/>
    <mergeCell ref="A1:Q1"/>
    <mergeCell ref="P2:P4"/>
    <mergeCell ref="L2:M2"/>
    <mergeCell ref="G3:G4"/>
    <mergeCell ref="H3:H4"/>
    <mergeCell ref="B2:B4"/>
    <mergeCell ref="C3:C4"/>
    <mergeCell ref="A2:A4"/>
    <mergeCell ref="J2:K2"/>
    <mergeCell ref="J3:J4"/>
    <mergeCell ref="M3:M4"/>
    <mergeCell ref="M7:M8"/>
    <mergeCell ref="M11:M12"/>
    <mergeCell ref="A16:Q16"/>
    <mergeCell ref="N2:N4"/>
    <mergeCell ref="O2:O4"/>
    <mergeCell ref="Q2:Q4"/>
    <mergeCell ref="A15:E15"/>
    <mergeCell ref="O9:O10"/>
    <mergeCell ref="B7:B8"/>
    <mergeCell ref="K3:K4"/>
    <mergeCell ref="D3:D4"/>
    <mergeCell ref="E2:E4"/>
    <mergeCell ref="I2:I4"/>
    <mergeCell ref="F2:F4"/>
    <mergeCell ref="G2:H2"/>
    <mergeCell ref="C2:D2"/>
    <mergeCell ref="B25:B27"/>
    <mergeCell ref="Q25:Q27"/>
    <mergeCell ref="A17:A19"/>
    <mergeCell ref="B17:B19"/>
    <mergeCell ref="C17:D17"/>
    <mergeCell ref="E17:E19"/>
    <mergeCell ref="F17:F19"/>
    <mergeCell ref="N17:N19"/>
    <mergeCell ref="Q17:Q19"/>
    <mergeCell ref="P17:P19"/>
    <mergeCell ref="J17:K17"/>
    <mergeCell ref="L17:M17"/>
    <mergeCell ref="G18:G19"/>
    <mergeCell ref="H18:H19"/>
    <mergeCell ref="J18:J19"/>
    <mergeCell ref="Q20:Q21"/>
    <mergeCell ref="A41:E41"/>
    <mergeCell ref="D44:D45"/>
    <mergeCell ref="G44:G45"/>
    <mergeCell ref="H44:H45"/>
    <mergeCell ref="J44:J45"/>
    <mergeCell ref="I17:I19"/>
    <mergeCell ref="B20:B21"/>
    <mergeCell ref="C43:D43"/>
    <mergeCell ref="E43:E45"/>
    <mergeCell ref="B37:B38"/>
    <mergeCell ref="M44:M45"/>
    <mergeCell ref="F43:F45"/>
    <mergeCell ref="G43:H43"/>
    <mergeCell ref="I43:I45"/>
    <mergeCell ref="J43:K43"/>
    <mergeCell ref="L43:M43"/>
    <mergeCell ref="Q46:Q47"/>
    <mergeCell ref="B48:B49"/>
    <mergeCell ref="Q48:Q49"/>
    <mergeCell ref="N43:N45"/>
    <mergeCell ref="O43:O45"/>
    <mergeCell ref="P43:P45"/>
    <mergeCell ref="Q43:Q45"/>
    <mergeCell ref="C44:C45"/>
    <mergeCell ref="K44:K45"/>
    <mergeCell ref="B43:B45"/>
    <mergeCell ref="G31:H31"/>
    <mergeCell ref="I31:I33"/>
    <mergeCell ref="J31:K31"/>
    <mergeCell ref="K18:K19"/>
    <mergeCell ref="N31:N33"/>
    <mergeCell ref="O31:O33"/>
    <mergeCell ref="L32:L33"/>
    <mergeCell ref="M18:M19"/>
    <mergeCell ref="O17:O19"/>
    <mergeCell ref="G17:H17"/>
    <mergeCell ref="A5:A6"/>
    <mergeCell ref="A7:A8"/>
    <mergeCell ref="A11:A12"/>
    <mergeCell ref="A30:Q30"/>
    <mergeCell ref="A31:A33"/>
    <mergeCell ref="B31:B33"/>
    <mergeCell ref="C31:D31"/>
    <mergeCell ref="E31:E33"/>
    <mergeCell ref="F31:F33"/>
    <mergeCell ref="P9:P10"/>
    <mergeCell ref="A42:Q42"/>
    <mergeCell ref="C32:C33"/>
    <mergeCell ref="D32:D33"/>
    <mergeCell ref="G32:G33"/>
    <mergeCell ref="H32:H33"/>
    <mergeCell ref="J32:J33"/>
    <mergeCell ref="K32:K33"/>
    <mergeCell ref="Q37:Q38"/>
    <mergeCell ref="P31:P33"/>
    <mergeCell ref="Q31:Q33"/>
    <mergeCell ref="A43:A45"/>
    <mergeCell ref="M32:M33"/>
    <mergeCell ref="A20:A21"/>
    <mergeCell ref="A25:A27"/>
    <mergeCell ref="A68:A69"/>
    <mergeCell ref="L31:M31"/>
    <mergeCell ref="A37:A38"/>
    <mergeCell ref="A56:E56"/>
    <mergeCell ref="L44:L45"/>
    <mergeCell ref="B46:B47"/>
  </mergeCells>
  <printOptions horizontalCentered="1" verticalCentered="1"/>
  <pageMargins left="0.03937007874015748" right="0.11811023622047245" top="0.11811023622047245" bottom="0.2362204724409449" header="0.07874015748031496" footer="0.2362204724409449"/>
  <pageSetup horizontalDpi="600" verticalDpi="6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2018-07-02T10:09:50Z</dcterms:modified>
  <cp:category/>
  <cp:version/>
  <cp:contentType/>
  <cp:contentStatus/>
</cp:coreProperties>
</file>