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7500" activeTab="2"/>
  </bookViews>
  <sheets>
    <sheet name="تولید" sheetId="1" r:id="rId1"/>
    <sheet name="قدرت" sheetId="2" r:id="rId2"/>
    <sheet name="Sheet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<sst xmlns="http://schemas.openxmlformats.org/spreadsheetml/2006/main" count="51" uniqueCount="40">
  <si>
    <t>رديف</t>
  </si>
  <si>
    <t>نام نيروگاه</t>
  </si>
  <si>
    <t>واحد</t>
  </si>
  <si>
    <t>كرافت</t>
  </si>
  <si>
    <t>آلستوم</t>
  </si>
  <si>
    <t>بخار</t>
  </si>
  <si>
    <t>جمع</t>
  </si>
  <si>
    <t>گازي 1</t>
  </si>
  <si>
    <t>گازي 2</t>
  </si>
  <si>
    <t>گازي 3</t>
  </si>
  <si>
    <t>گازي 4</t>
  </si>
  <si>
    <t>گازی1</t>
  </si>
  <si>
    <t>گازی2</t>
  </si>
  <si>
    <t>-</t>
  </si>
  <si>
    <t>یزد گازی</t>
  </si>
  <si>
    <t>شهید زنبق</t>
  </si>
  <si>
    <t>بخار1</t>
  </si>
  <si>
    <t>بخار2</t>
  </si>
  <si>
    <t>چرخه ترکیبی شیرکوه</t>
  </si>
  <si>
    <t>چرخه تركيبي یزد</t>
  </si>
  <si>
    <t>چرخه ترکیبی یزد</t>
  </si>
  <si>
    <t>تولید</t>
  </si>
  <si>
    <t>قدرت</t>
  </si>
  <si>
    <t>(*) - نیروگاه بخش خصوصی است</t>
  </si>
  <si>
    <t>چرخه ترکیبی شیرکوه (B.O.O) (*)</t>
  </si>
  <si>
    <t>تولید پراکنده</t>
  </si>
  <si>
    <t>موتور گازسوز</t>
  </si>
  <si>
    <t>قدرت اسمي (مگاوات)</t>
  </si>
  <si>
    <t>متوسط قدرت عملي (مگاوات)</t>
  </si>
  <si>
    <t>حداكثر قدرت بهره برداري شده (مگاوات)</t>
  </si>
  <si>
    <t>چرخه ترکیبی سرو (B.O.O) (*)</t>
  </si>
  <si>
    <t>چرخه ترکیبی سرو</t>
  </si>
  <si>
    <t>چرخه ترکیبی تابان (B.O.O) (*)</t>
  </si>
  <si>
    <t>چرخه ترکیبی تابان</t>
  </si>
  <si>
    <t>گازي يزد</t>
  </si>
  <si>
    <t>تولید پراکنده (*)</t>
  </si>
  <si>
    <t>شهيد زنبق (*)</t>
  </si>
  <si>
    <t>قدرت اسمي و عملي واحدهاي نيروگاهي در سال 1396</t>
  </si>
  <si>
    <t>خورشیدی</t>
  </si>
  <si>
    <t>فتوولتائیک</t>
  </si>
</sst>
</file>

<file path=xl/styles.xml><?xml version="1.0" encoding="utf-8"?>
<styleSheet xmlns="http://schemas.openxmlformats.org/spreadsheetml/2006/main">
  <numFmts count="3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&quot;د.إ.&quot;\ #,##0_-;&quot;د.إ.&quot;\ #,##0\-"/>
    <numFmt numFmtId="171" formatCode="&quot;د.إ.&quot;\ #,##0_-;[Red]&quot;د.إ.&quot;\ #,##0\-"/>
    <numFmt numFmtId="172" formatCode="&quot;د.إ.&quot;\ #,##0.00_-;&quot;د.إ.&quot;\ #,##0.00\-"/>
    <numFmt numFmtId="173" formatCode="&quot;د.إ.&quot;\ #,##0.00_-;[Red]&quot;د.إ.&quot;\ #,##0.00\-"/>
    <numFmt numFmtId="174" formatCode="_-&quot;د.إ.&quot;\ * #,##0_-;_-&quot;د.إ.&quot;\ * #,##0\-;_-&quot;د.إ.&quot;\ * &quot;-&quot;_-;_-@_-"/>
    <numFmt numFmtId="175" formatCode="_-&quot;د.إ.&quot;\ * #,##0.00_-;_-&quot;د.إ.&quot;\ * #,##0.00\-;_-&quot;د.إ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0.0"/>
    <numFmt numFmtId="186" formatCode="0.0000"/>
    <numFmt numFmtId="187" formatCode="#,##0.0"/>
    <numFmt numFmtId="188" formatCode="0.0000000"/>
    <numFmt numFmtId="189" formatCode="0.000000"/>
    <numFmt numFmtId="190" formatCode="0.00000"/>
    <numFmt numFmtId="191" formatCode="#,##0.000"/>
  </numFmts>
  <fonts count="50">
    <font>
      <sz val="10"/>
      <name val="Arial"/>
      <family val="0"/>
    </font>
    <font>
      <sz val="8"/>
      <name val="Arial"/>
      <family val="2"/>
    </font>
    <font>
      <sz val="14"/>
      <name val="B Nazanin"/>
      <family val="0"/>
    </font>
    <font>
      <sz val="15"/>
      <name val="B Nazanin"/>
      <family val="0"/>
    </font>
    <font>
      <b/>
      <i/>
      <sz val="14"/>
      <name val="B Nazanin"/>
      <family val="0"/>
    </font>
    <font>
      <b/>
      <i/>
      <sz val="15"/>
      <name val="B Nazanin"/>
      <family val="0"/>
    </font>
    <font>
      <sz val="10"/>
      <color indexed="8"/>
      <name val="Arial"/>
      <family val="0"/>
    </font>
    <font>
      <b/>
      <sz val="14"/>
      <color indexed="8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10"/>
      <name val="B Nazanin"/>
      <family val="0"/>
    </font>
    <font>
      <sz val="14"/>
      <color indexed="9"/>
      <name val="B Nazanin"/>
      <family val="0"/>
    </font>
    <font>
      <sz val="13"/>
      <color indexed="8"/>
      <name val="B Titr"/>
      <family val="0"/>
    </font>
    <font>
      <b/>
      <sz val="14"/>
      <color indexed="8"/>
      <name val="Arial"/>
      <family val="0"/>
    </font>
    <font>
      <sz val="22"/>
      <color indexed="8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B Nazanin"/>
      <family val="0"/>
    </font>
    <font>
      <sz val="14"/>
      <color theme="0"/>
      <name val="B Nazanin"/>
      <family val="0"/>
    </font>
    <font>
      <sz val="13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Dashed"/>
      <bottom style="thin"/>
    </border>
    <border>
      <left style="thin"/>
      <right style="double"/>
      <top style="mediumDashed"/>
      <bottom style="thin"/>
    </border>
    <border>
      <left style="thin"/>
      <right style="thin"/>
      <top style="thin"/>
      <bottom style="mediumDashed"/>
    </border>
    <border>
      <left style="thin"/>
      <right style="double"/>
      <top style="thin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double"/>
      <top>
        <color indexed="63"/>
      </top>
      <bottom style="mediumDashed"/>
    </border>
    <border>
      <left style="thin"/>
      <right style="thin"/>
      <top style="mediumDashed"/>
      <bottom style="mediumDashed"/>
    </border>
    <border>
      <left style="double"/>
      <right>
        <color indexed="63"/>
      </right>
      <top style="mediumDashed"/>
      <bottom style="mediumDashed"/>
    </border>
    <border>
      <left>
        <color indexed="63"/>
      </left>
      <right style="double"/>
      <top style="mediumDashed"/>
      <bottom style="mediumDashed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Dashed"/>
      <bottom>
        <color indexed="63"/>
      </bottom>
    </border>
    <border>
      <left style="double"/>
      <right style="thin"/>
      <top>
        <color indexed="63"/>
      </top>
      <bottom style="mediumDash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/>
    </xf>
    <xf numFmtId="0" fontId="2" fillId="16" borderId="26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4" fillId="16" borderId="28" xfId="0" applyFont="1" applyFill="1" applyBorder="1" applyAlignment="1">
      <alignment horizontal="center" vertical="center"/>
    </xf>
    <xf numFmtId="3" fontId="5" fillId="16" borderId="28" xfId="0" applyNumberFormat="1" applyFont="1" applyFill="1" applyBorder="1" applyAlignment="1">
      <alignment horizontal="center" vertical="center"/>
    </xf>
    <xf numFmtId="3" fontId="5" fillId="16" borderId="2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187" fontId="3" fillId="0" borderId="30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1" fontId="48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2" fillId="0" borderId="34" xfId="0" applyFont="1" applyBorder="1" applyAlignment="1">
      <alignment horizontal="right" vertical="center" readingOrder="2"/>
    </xf>
    <xf numFmtId="0" fontId="4" fillId="16" borderId="35" xfId="0" applyFont="1" applyFill="1" applyBorder="1" applyAlignment="1">
      <alignment horizontal="center" vertical="center"/>
    </xf>
    <xf numFmtId="0" fontId="4" fillId="16" borderId="36" xfId="0" applyFont="1" applyFill="1" applyBorder="1" applyAlignment="1">
      <alignment horizontal="center" vertical="center"/>
    </xf>
    <xf numFmtId="3" fontId="5" fillId="16" borderId="37" xfId="0" applyNumberFormat="1" applyFont="1" applyFill="1" applyBorder="1" applyAlignment="1">
      <alignment horizontal="center" vertical="center"/>
    </xf>
    <xf numFmtId="3" fontId="5" fillId="16" borderId="36" xfId="0" applyNumberFormat="1" applyFont="1" applyFill="1" applyBorder="1" applyAlignment="1">
      <alignment horizontal="center" vertical="center"/>
    </xf>
    <xf numFmtId="3" fontId="3" fillId="0" borderId="38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7475"/>
          <c:w val="0.516"/>
          <c:h val="0.846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یزد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گازی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یزد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شهید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زنبق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شیرکوه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23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سرو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24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تابان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13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تولید پراکنده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Sheet1!$K$4:$K$11</c:f>
              <c:strCache>
                <c:ptCount val="8"/>
                <c:pt idx="0">
                  <c:v>چرخه ترکیبی یزد</c:v>
                </c:pt>
                <c:pt idx="1">
                  <c:v>یزد گازی</c:v>
                </c:pt>
                <c:pt idx="2">
                  <c:v>شهید زنبق</c:v>
                </c:pt>
                <c:pt idx="3">
                  <c:v>چرخه ترکیبی شیرکوه</c:v>
                </c:pt>
                <c:pt idx="4">
                  <c:v>چرخه ترکیبی سرو</c:v>
                </c:pt>
                <c:pt idx="5">
                  <c:v>چرخه ترکیبی تابان</c:v>
                </c:pt>
                <c:pt idx="6">
                  <c:v>خورشیدی</c:v>
                </c:pt>
                <c:pt idx="7">
                  <c:v>تولید پراکنده</c:v>
                </c:pt>
              </c:strCache>
            </c:strRef>
          </c:cat>
          <c:val>
            <c:numRef>
              <c:f>Sheet1!$M$4:$M$11</c:f>
              <c:numCache>
                <c:ptCount val="8"/>
                <c:pt idx="0">
                  <c:v>3777293</c:v>
                </c:pt>
                <c:pt idx="1">
                  <c:v>209564</c:v>
                </c:pt>
                <c:pt idx="2">
                  <c:v>186117</c:v>
                </c:pt>
                <c:pt idx="3">
                  <c:v>2633791</c:v>
                </c:pt>
                <c:pt idx="4">
                  <c:v>2773468</c:v>
                </c:pt>
                <c:pt idx="5">
                  <c:v>1498452</c:v>
                </c:pt>
                <c:pt idx="6">
                  <c:v>1597</c:v>
                </c:pt>
                <c:pt idx="7">
                  <c:v>402686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07475"/>
          <c:w val="0.516"/>
          <c:h val="0.846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D5B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یزد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33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گازی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یزد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شهید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زنبق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4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 ترکیبی شیرکوه
18%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سرو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چرخه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ترکیبی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تابان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18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خورشیدی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Sheet1!$K$4:$K$11</c:f>
              <c:strCache>
                <c:ptCount val="8"/>
                <c:pt idx="0">
                  <c:v>چرخه ترکیبی یزد</c:v>
                </c:pt>
                <c:pt idx="1">
                  <c:v>یزد گازی</c:v>
                </c:pt>
                <c:pt idx="2">
                  <c:v>شهید زنبق</c:v>
                </c:pt>
                <c:pt idx="3">
                  <c:v>چرخه ترکیبی شیرکوه</c:v>
                </c:pt>
                <c:pt idx="4">
                  <c:v>چرخه ترکیبی سرو</c:v>
                </c:pt>
                <c:pt idx="5">
                  <c:v>چرخه ترکیبی تابان</c:v>
                </c:pt>
                <c:pt idx="6">
                  <c:v>خورشیدی</c:v>
                </c:pt>
                <c:pt idx="7">
                  <c:v>تولید پراکنده</c:v>
                </c:pt>
              </c:strCache>
            </c:strRef>
          </c:cat>
          <c:val>
            <c:numRef>
              <c:f>Sheet1!$L$4:$L$11</c:f>
              <c:numCache>
                <c:ptCount val="8"/>
                <c:pt idx="0">
                  <c:v>886.8</c:v>
                </c:pt>
                <c:pt idx="1">
                  <c:v>120</c:v>
                </c:pt>
                <c:pt idx="2">
                  <c:v>97</c:v>
                </c:pt>
                <c:pt idx="3">
                  <c:v>480</c:v>
                </c:pt>
                <c:pt idx="4">
                  <c:v>480</c:v>
                </c:pt>
                <c:pt idx="5">
                  <c:v>480</c:v>
                </c:pt>
                <c:pt idx="6">
                  <c:v>20</c:v>
                </c:pt>
                <c:pt idx="7">
                  <c:v>115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0.4355</cdr:y>
    </cdr:from>
    <cdr:to>
      <cdr:x>0.59025</cdr:x>
      <cdr:y>0.53175</cdr:y>
    </cdr:to>
    <cdr:sp>
      <cdr:nvSpPr>
        <cdr:cNvPr id="1" name="Text Box 2"/>
        <cdr:cNvSpPr txBox="1">
          <a:spLocks noChangeArrowheads="1"/>
        </cdr:cNvSpPr>
      </cdr:nvSpPr>
      <cdr:spPr>
        <a:xfrm>
          <a:off x="3781425" y="2466975"/>
          <a:ext cx="17145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109728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تولید ناخالص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0.4065</cdr:x>
      <cdr:y>0.421</cdr:y>
    </cdr:from>
    <cdr:to>
      <cdr:x>0.58925</cdr:x>
      <cdr:y>0.55475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3781425" y="2381250"/>
          <a:ext cx="17049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54864" tIns="109728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قدرت نصب شده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Shape 1025"/>
        <xdr:cNvGraphicFramePr/>
      </xdr:nvGraphicFramePr>
      <xdr:xfrm>
        <a:off x="0" y="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576;&#1575;&#1606;&#1603;%20&#1575;&#1591;&#1604;&#1575;&#1593;&#1575;&#1578;\&#1570;&#1605;&#1575;&#1585;%20&#1587;&#1575;&#1604;%201394\&#1580;&#1605;&#1593;%20&#1587;&#1575;&#1604;\&#1570;&#1605;&#1575;&#1585;%20&#1587;&#1575;&#1604;%20&#1576;&#1607;%20&#1578;&#1601;&#1603;&#1610;&#1603;%20&#1605;&#1575;&#16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صلی"/>
      <sheetName val="انرژي توزيع نشده انتقال"/>
      <sheetName val="بار همزمان "/>
      <sheetName val="بار غير همزمان  "/>
      <sheetName val="تبادل انرژي"/>
      <sheetName val="حداكثر بار پستها"/>
      <sheetName val="تحويل به توزيع"/>
      <sheetName val="فروش مستقيم"/>
      <sheetName val="Chart1"/>
      <sheetName val="حداكثر قدرت بهره‌برداري"/>
      <sheetName val="توليد اسمي و عملي نيروگاه"/>
      <sheetName val="سوخت مصرفي نيروگاهها"/>
      <sheetName val="ناخالص تفكيكي"/>
      <sheetName val="مصرف داخلی"/>
      <sheetName val="خالص تفكيكي"/>
      <sheetName val="ناخالص تفكيكي (2)"/>
      <sheetName val="مصرف داخلی (2)"/>
      <sheetName val="خالص تفكيكي (2)"/>
      <sheetName val="بار نيروگاه"/>
      <sheetName val="ساعت كاركرد واحدهاي نيروگاه"/>
      <sheetName val="بار غيرهمزمان پستها"/>
      <sheetName val="بار غيرهمزمان پستها (mvar)"/>
      <sheetName val="f518 0"/>
      <sheetName val="نمودار خاموشي 20"/>
      <sheetName val="مصرف داخلي پستها"/>
      <sheetName val="Sheet1"/>
    </sheetNames>
    <sheetDataSet>
      <sheetData sheetId="9">
        <row r="3">
          <cell r="O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27"/>
  <sheetViews>
    <sheetView rightToLeft="1" tabSelected="1" zoomScalePageLayoutView="0" workbookViewId="0" topLeftCell="B1">
      <selection activeCell="G3" sqref="G3:G8"/>
    </sheetView>
  </sheetViews>
  <sheetFormatPr defaultColWidth="9.140625" defaultRowHeight="12.75"/>
  <cols>
    <col min="1" max="1" width="1.8515625" style="1" customWidth="1"/>
    <col min="2" max="3" width="5.421875" style="1" customWidth="1"/>
    <col min="4" max="4" width="29.8515625" style="1" customWidth="1"/>
    <col min="5" max="5" width="12.00390625" style="1" customWidth="1"/>
    <col min="6" max="6" width="9.28125" style="1" customWidth="1"/>
    <col min="7" max="7" width="9.421875" style="1" customWidth="1"/>
    <col min="8" max="8" width="14.00390625" style="1" customWidth="1"/>
    <col min="9" max="9" width="18.421875" style="1" customWidth="1"/>
    <col min="10" max="10" width="16.7109375" style="44" customWidth="1"/>
    <col min="11" max="11" width="20.28125" style="44" bestFit="1" customWidth="1"/>
    <col min="12" max="12" width="16.57421875" style="44" bestFit="1" customWidth="1"/>
    <col min="13" max="13" width="16.57421875" style="44" customWidth="1"/>
    <col min="14" max="14" width="9.140625" style="45" customWidth="1"/>
    <col min="15" max="16" width="9.140625" style="44" customWidth="1"/>
    <col min="17" max="17" width="9.140625" style="43" customWidth="1"/>
    <col min="18" max="16384" width="9.140625" style="1" customWidth="1"/>
  </cols>
  <sheetData>
    <row r="1" spans="3:9" ht="27" thickBot="1">
      <c r="C1" s="62" t="s">
        <v>37</v>
      </c>
      <c r="D1" s="62"/>
      <c r="E1" s="62"/>
      <c r="F1" s="62"/>
      <c r="G1" s="62"/>
      <c r="H1" s="62"/>
      <c r="I1" s="62"/>
    </row>
    <row r="2" spans="3:9" ht="44.25" customHeight="1" thickBot="1" thickTop="1">
      <c r="C2" s="30" t="s">
        <v>0</v>
      </c>
      <c r="D2" s="31" t="s">
        <v>1</v>
      </c>
      <c r="E2" s="31" t="s">
        <v>2</v>
      </c>
      <c r="F2" s="64" t="s">
        <v>27</v>
      </c>
      <c r="G2" s="65"/>
      <c r="H2" s="32" t="s">
        <v>28</v>
      </c>
      <c r="I2" s="33" t="s">
        <v>29</v>
      </c>
    </row>
    <row r="3" spans="3:13" ht="21" customHeight="1">
      <c r="C3" s="71">
        <v>1</v>
      </c>
      <c r="D3" s="70" t="s">
        <v>19</v>
      </c>
      <c r="E3" s="6" t="s">
        <v>4</v>
      </c>
      <c r="F3" s="23">
        <v>123.4</v>
      </c>
      <c r="G3" s="69">
        <f>SUM(F3:F8)</f>
        <v>886.8</v>
      </c>
      <c r="H3" s="4">
        <v>98</v>
      </c>
      <c r="I3" s="5">
        <v>107</v>
      </c>
      <c r="L3" s="44" t="s">
        <v>22</v>
      </c>
      <c r="M3" s="44" t="s">
        <v>21</v>
      </c>
    </row>
    <row r="4" spans="3:14" ht="21" customHeight="1">
      <c r="C4" s="68"/>
      <c r="D4" s="63"/>
      <c r="E4" s="7" t="s">
        <v>4</v>
      </c>
      <c r="F4" s="24">
        <v>123.4</v>
      </c>
      <c r="G4" s="58"/>
      <c r="H4" s="8">
        <v>98</v>
      </c>
      <c r="I4" s="9">
        <v>106</v>
      </c>
      <c r="J4" s="45">
        <f>L4/L12*100</f>
        <v>33.104375093325366</v>
      </c>
      <c r="K4" s="44" t="s">
        <v>20</v>
      </c>
      <c r="L4" s="46">
        <f>G3</f>
        <v>886.8</v>
      </c>
      <c r="M4" s="46">
        <v>3777293</v>
      </c>
      <c r="N4" s="45">
        <f>M4/M12*100</f>
        <v>32.894744633965715</v>
      </c>
    </row>
    <row r="5" spans="3:14" ht="21" customHeight="1">
      <c r="C5" s="68"/>
      <c r="D5" s="63"/>
      <c r="E5" s="7" t="s">
        <v>16</v>
      </c>
      <c r="F5" s="8">
        <v>160</v>
      </c>
      <c r="G5" s="58"/>
      <c r="H5" s="8">
        <v>142</v>
      </c>
      <c r="I5" s="9">
        <v>148</v>
      </c>
      <c r="J5" s="45">
        <f>L5/L12*100</f>
        <v>4.4796177392862475</v>
      </c>
      <c r="K5" s="44" t="s">
        <v>14</v>
      </c>
      <c r="L5" s="46">
        <f>G9</f>
        <v>120</v>
      </c>
      <c r="M5" s="46">
        <v>209564</v>
      </c>
      <c r="N5" s="45">
        <f>M5/M12*100</f>
        <v>1.8249985543807141</v>
      </c>
    </row>
    <row r="6" spans="3:14" ht="21" customHeight="1">
      <c r="C6" s="68"/>
      <c r="D6" s="63"/>
      <c r="E6" s="6" t="s">
        <v>11</v>
      </c>
      <c r="F6" s="4">
        <v>160</v>
      </c>
      <c r="G6" s="58"/>
      <c r="H6" s="4">
        <v>125</v>
      </c>
      <c r="I6" s="5">
        <v>138</v>
      </c>
      <c r="J6" s="45">
        <f>L6/L12*100</f>
        <v>3.6210243392563832</v>
      </c>
      <c r="K6" s="44" t="s">
        <v>15</v>
      </c>
      <c r="L6" s="46">
        <f>G11</f>
        <v>97</v>
      </c>
      <c r="M6" s="46">
        <v>186117</v>
      </c>
      <c r="N6" s="45">
        <f>M6/M12*100</f>
        <v>1.6208091845244192</v>
      </c>
    </row>
    <row r="7" spans="3:14" ht="21" customHeight="1">
      <c r="C7" s="68"/>
      <c r="D7" s="63"/>
      <c r="E7" s="10" t="s">
        <v>12</v>
      </c>
      <c r="F7" s="2">
        <v>160</v>
      </c>
      <c r="G7" s="58"/>
      <c r="H7" s="2">
        <v>125</v>
      </c>
      <c r="I7" s="3">
        <v>136</v>
      </c>
      <c r="J7" s="45">
        <f>L7/L12*100</f>
        <v>17.91847095714499</v>
      </c>
      <c r="K7" s="44" t="s">
        <v>18</v>
      </c>
      <c r="L7" s="46">
        <f>G15</f>
        <v>480</v>
      </c>
      <c r="M7" s="46">
        <v>2633791</v>
      </c>
      <c r="N7" s="45">
        <f>M7/M12*100</f>
        <v>22.93650038909801</v>
      </c>
    </row>
    <row r="8" spans="3:14" ht="21" customHeight="1" thickBot="1">
      <c r="C8" s="68"/>
      <c r="D8" s="63"/>
      <c r="E8" s="10" t="s">
        <v>17</v>
      </c>
      <c r="F8" s="2">
        <v>160</v>
      </c>
      <c r="G8" s="58"/>
      <c r="H8" s="2">
        <v>143</v>
      </c>
      <c r="I8" s="3">
        <v>160</v>
      </c>
      <c r="J8" s="45">
        <f>L8/L12*100</f>
        <v>17.91847095714499</v>
      </c>
      <c r="K8" s="44" t="s">
        <v>31</v>
      </c>
      <c r="L8" s="46">
        <f>G18</f>
        <v>480</v>
      </c>
      <c r="M8" s="46">
        <v>2773468</v>
      </c>
      <c r="N8" s="45">
        <f>M8/M12*100</f>
        <v>24.152884515571234</v>
      </c>
    </row>
    <row r="9" spans="3:14" ht="21" customHeight="1">
      <c r="C9" s="66">
        <v>2</v>
      </c>
      <c r="D9" s="72" t="s">
        <v>34</v>
      </c>
      <c r="E9" s="11" t="s">
        <v>3</v>
      </c>
      <c r="F9" s="12">
        <v>60</v>
      </c>
      <c r="G9" s="57">
        <f>SUM(F9:F10)</f>
        <v>120</v>
      </c>
      <c r="H9" s="12">
        <v>44</v>
      </c>
      <c r="I9" s="13">
        <v>50</v>
      </c>
      <c r="J9" s="45">
        <f>L9/L12*100</f>
        <v>17.91847095714499</v>
      </c>
      <c r="K9" s="44" t="s">
        <v>33</v>
      </c>
      <c r="L9" s="46">
        <f>G21</f>
        <v>480</v>
      </c>
      <c r="M9" s="46">
        <v>1498452</v>
      </c>
      <c r="N9" s="45">
        <f>M9/M12*100</f>
        <v>13.049344037186206</v>
      </c>
    </row>
    <row r="10" spans="3:14" ht="21" customHeight="1" thickBot="1">
      <c r="C10" s="67"/>
      <c r="D10" s="73"/>
      <c r="E10" s="14" t="s">
        <v>3</v>
      </c>
      <c r="F10" s="15">
        <v>60</v>
      </c>
      <c r="G10" s="59"/>
      <c r="H10" s="15">
        <v>44</v>
      </c>
      <c r="I10" s="16">
        <v>46</v>
      </c>
      <c r="J10" s="45">
        <f>L10/L12*100</f>
        <v>0.7466029565477079</v>
      </c>
      <c r="K10" s="44" t="s">
        <v>38</v>
      </c>
      <c r="L10" s="46">
        <v>20</v>
      </c>
      <c r="M10" s="46">
        <v>1597</v>
      </c>
      <c r="N10" s="45">
        <f>M10/M12*100</f>
        <v>0.013907554214206641</v>
      </c>
    </row>
    <row r="11" spans="3:14" ht="21" customHeight="1">
      <c r="C11" s="68">
        <v>3</v>
      </c>
      <c r="D11" s="63" t="s">
        <v>36</v>
      </c>
      <c r="E11" s="6" t="s">
        <v>7</v>
      </c>
      <c r="F11" s="25">
        <v>24.25</v>
      </c>
      <c r="G11" s="58">
        <f>SUM(F11:F14)</f>
        <v>97</v>
      </c>
      <c r="H11" s="4">
        <v>18</v>
      </c>
      <c r="I11" s="5">
        <f>'[1]حداكثر قدرت بهره‌برداري'!$O$3</f>
        <v>20</v>
      </c>
      <c r="J11" s="45">
        <f>L11/L12*100</f>
        <v>4.2929670001493205</v>
      </c>
      <c r="K11" s="44" t="s">
        <v>25</v>
      </c>
      <c r="L11" s="46">
        <v>115</v>
      </c>
      <c r="M11" s="46">
        <v>402686</v>
      </c>
      <c r="N11" s="45">
        <f>M11/M12*100</f>
        <v>3.506811131059496</v>
      </c>
    </row>
    <row r="12" spans="3:13" ht="21" customHeight="1">
      <c r="C12" s="68"/>
      <c r="D12" s="63"/>
      <c r="E12" s="7" t="s">
        <v>8</v>
      </c>
      <c r="F12" s="26">
        <v>24.25</v>
      </c>
      <c r="G12" s="58"/>
      <c r="H12" s="8">
        <v>18</v>
      </c>
      <c r="I12" s="9">
        <v>20</v>
      </c>
      <c r="J12" s="45">
        <f>SUM(J4:J11)</f>
        <v>99.99999999999999</v>
      </c>
      <c r="L12" s="46">
        <f>SUM(L4:L11)</f>
        <v>2678.8</v>
      </c>
      <c r="M12" s="46">
        <f>SUM(M4:M11)</f>
        <v>11482968</v>
      </c>
    </row>
    <row r="13" spans="3:9" ht="21" customHeight="1">
      <c r="C13" s="68"/>
      <c r="D13" s="63"/>
      <c r="E13" s="7" t="s">
        <v>9</v>
      </c>
      <c r="F13" s="26">
        <v>24.25</v>
      </c>
      <c r="G13" s="58"/>
      <c r="H13" s="8">
        <v>18</v>
      </c>
      <c r="I13" s="9">
        <v>20</v>
      </c>
    </row>
    <row r="14" spans="3:9" ht="21" customHeight="1" thickBot="1">
      <c r="C14" s="68"/>
      <c r="D14" s="63"/>
      <c r="E14" s="10" t="s">
        <v>10</v>
      </c>
      <c r="F14" s="27">
        <v>24.25</v>
      </c>
      <c r="G14" s="58"/>
      <c r="H14" s="2">
        <v>18</v>
      </c>
      <c r="I14" s="3">
        <v>20</v>
      </c>
    </row>
    <row r="15" spans="3:9" ht="23.25" customHeight="1">
      <c r="C15" s="66">
        <v>4</v>
      </c>
      <c r="D15" s="54" t="s">
        <v>24</v>
      </c>
      <c r="E15" s="11" t="s">
        <v>11</v>
      </c>
      <c r="F15" s="12">
        <v>160</v>
      </c>
      <c r="G15" s="57">
        <f>SUM(F15:F17)</f>
        <v>480</v>
      </c>
      <c r="H15" s="12">
        <v>128</v>
      </c>
      <c r="I15" s="13"/>
    </row>
    <row r="16" spans="3:9" ht="23.25" customHeight="1">
      <c r="C16" s="68"/>
      <c r="D16" s="55"/>
      <c r="E16" s="7" t="s">
        <v>12</v>
      </c>
      <c r="F16" s="8">
        <v>160</v>
      </c>
      <c r="G16" s="58"/>
      <c r="H16" s="8">
        <v>128</v>
      </c>
      <c r="I16" s="9"/>
    </row>
    <row r="17" spans="3:9" ht="23.25" customHeight="1" thickBot="1">
      <c r="C17" s="67"/>
      <c r="D17" s="56"/>
      <c r="E17" s="18" t="s">
        <v>5</v>
      </c>
      <c r="F17" s="17">
        <v>160</v>
      </c>
      <c r="G17" s="59"/>
      <c r="H17" s="17">
        <v>145</v>
      </c>
      <c r="I17" s="19"/>
    </row>
    <row r="18" spans="3:9" ht="23.25" customHeight="1">
      <c r="C18" s="66">
        <v>5</v>
      </c>
      <c r="D18" s="54" t="s">
        <v>30</v>
      </c>
      <c r="E18" s="11" t="s">
        <v>11</v>
      </c>
      <c r="F18" s="12">
        <v>160</v>
      </c>
      <c r="G18" s="57">
        <f>SUM(F18:F20)</f>
        <v>480</v>
      </c>
      <c r="H18" s="12">
        <v>128</v>
      </c>
      <c r="I18" s="13"/>
    </row>
    <row r="19" spans="3:9" ht="23.25" customHeight="1">
      <c r="C19" s="68"/>
      <c r="D19" s="55"/>
      <c r="E19" s="7" t="s">
        <v>12</v>
      </c>
      <c r="F19" s="8">
        <v>160</v>
      </c>
      <c r="G19" s="58"/>
      <c r="H19" s="8">
        <v>128</v>
      </c>
      <c r="I19" s="9"/>
    </row>
    <row r="20" spans="3:9" ht="23.25" customHeight="1" thickBot="1">
      <c r="C20" s="67"/>
      <c r="D20" s="56"/>
      <c r="E20" s="6" t="s">
        <v>5</v>
      </c>
      <c r="F20" s="4">
        <v>160</v>
      </c>
      <c r="G20" s="59"/>
      <c r="H20" s="4">
        <v>145</v>
      </c>
      <c r="I20" s="5"/>
    </row>
    <row r="21" spans="3:9" ht="23.25" customHeight="1">
      <c r="C21" s="66">
        <v>6</v>
      </c>
      <c r="D21" s="54" t="s">
        <v>32</v>
      </c>
      <c r="E21" s="11" t="s">
        <v>11</v>
      </c>
      <c r="F21" s="12">
        <v>160</v>
      </c>
      <c r="G21" s="57">
        <f>SUM(F21:F23)</f>
        <v>480</v>
      </c>
      <c r="H21" s="12">
        <v>128</v>
      </c>
      <c r="I21" s="13"/>
    </row>
    <row r="22" spans="3:9" ht="23.25" customHeight="1">
      <c r="C22" s="68"/>
      <c r="D22" s="55"/>
      <c r="E22" s="7" t="s">
        <v>12</v>
      </c>
      <c r="F22" s="8">
        <v>160</v>
      </c>
      <c r="G22" s="58"/>
      <c r="H22" s="8">
        <v>128</v>
      </c>
      <c r="I22" s="9"/>
    </row>
    <row r="23" spans="3:9" ht="23.25" customHeight="1" thickBot="1">
      <c r="C23" s="67"/>
      <c r="D23" s="56"/>
      <c r="E23" s="18" t="s">
        <v>5</v>
      </c>
      <c r="F23" s="17">
        <v>160</v>
      </c>
      <c r="G23" s="59"/>
      <c r="H23" s="17">
        <v>145</v>
      </c>
      <c r="I23" s="42"/>
    </row>
    <row r="24" spans="3:9" ht="23.25" customHeight="1" thickBot="1">
      <c r="C24" s="39"/>
      <c r="D24" s="37" t="s">
        <v>38</v>
      </c>
      <c r="E24" s="38" t="s">
        <v>39</v>
      </c>
      <c r="F24" s="60">
        <v>20</v>
      </c>
      <c r="G24" s="61"/>
      <c r="H24" s="41">
        <v>15</v>
      </c>
      <c r="I24" s="40">
        <v>17</v>
      </c>
    </row>
    <row r="25" spans="3:9" ht="23.25" customHeight="1" thickBot="1">
      <c r="C25" s="28">
        <v>7</v>
      </c>
      <c r="D25" s="20" t="s">
        <v>35</v>
      </c>
      <c r="E25" s="21" t="s">
        <v>26</v>
      </c>
      <c r="F25" s="52">
        <v>115</v>
      </c>
      <c r="G25" s="53"/>
      <c r="H25" s="22">
        <v>73</v>
      </c>
      <c r="I25" s="29">
        <v>85</v>
      </c>
    </row>
    <row r="26" spans="3:9" ht="30" customHeight="1" thickBot="1">
      <c r="C26" s="48" t="s">
        <v>6</v>
      </c>
      <c r="D26" s="49"/>
      <c r="E26" s="34" t="s">
        <v>13</v>
      </c>
      <c r="F26" s="50">
        <f>SUM(G3:G23,F24,F25)</f>
        <v>2678.8</v>
      </c>
      <c r="G26" s="51"/>
      <c r="H26" s="35">
        <f>SUM(H3:H25)</f>
        <v>2182</v>
      </c>
      <c r="I26" s="36">
        <f>SUM(I3:I25)</f>
        <v>1073</v>
      </c>
    </row>
    <row r="27" spans="3:9" ht="18.75" customHeight="1" thickTop="1">
      <c r="C27" s="47" t="s">
        <v>23</v>
      </c>
      <c r="D27" s="47"/>
      <c r="E27" s="47"/>
      <c r="F27" s="47"/>
      <c r="G27" s="47"/>
      <c r="H27" s="47"/>
      <c r="I27" s="47"/>
    </row>
  </sheetData>
  <sheetProtection/>
  <mergeCells count="25">
    <mergeCell ref="D9:D10"/>
    <mergeCell ref="D15:D17"/>
    <mergeCell ref="G15:G17"/>
    <mergeCell ref="C15:C17"/>
    <mergeCell ref="C18:C20"/>
    <mergeCell ref="D18:D20"/>
    <mergeCell ref="G18:G20"/>
    <mergeCell ref="C1:I1"/>
    <mergeCell ref="D11:D14"/>
    <mergeCell ref="F2:G2"/>
    <mergeCell ref="G9:G10"/>
    <mergeCell ref="G11:G14"/>
    <mergeCell ref="C9:C10"/>
    <mergeCell ref="C11:C14"/>
    <mergeCell ref="G3:G8"/>
    <mergeCell ref="D3:D8"/>
    <mergeCell ref="C3:C8"/>
    <mergeCell ref="C27:I27"/>
    <mergeCell ref="C26:D26"/>
    <mergeCell ref="F26:G26"/>
    <mergeCell ref="F25:G25"/>
    <mergeCell ref="D21:D23"/>
    <mergeCell ref="G21:G23"/>
    <mergeCell ref="F24:G24"/>
    <mergeCell ref="C21:C23"/>
  </mergeCells>
  <printOptions/>
  <pageMargins left="0.26" right="0.38" top="0.25" bottom="0.22" header="0.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barzegarim</dc:creator>
  <cp:keywords/>
  <dc:description/>
  <cp:lastModifiedBy>ParsFarhang</cp:lastModifiedBy>
  <cp:lastPrinted>2017-06-10T05:36:20Z</cp:lastPrinted>
  <dcterms:created xsi:type="dcterms:W3CDTF">2009-03-07T16:25:10Z</dcterms:created>
  <dcterms:modified xsi:type="dcterms:W3CDTF">2018-07-01T08:23:13Z</dcterms:modified>
  <cp:category/>
  <cp:version/>
  <cp:contentType/>
  <cp:contentStatus/>
</cp:coreProperties>
</file>